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1955"/>
  </bookViews>
  <sheets>
    <sheet name="введение ограничения " sheetId="1" r:id="rId1"/>
    <sheet name="Лист1" sheetId="2" r:id="rId2"/>
  </sheets>
  <definedNames>
    <definedName name="_xlnm._FilterDatabase" localSheetId="0" hidden="1">'введение ограничения '!$I$1:$I$328</definedName>
    <definedName name="_xlnm.Print_Titles" localSheetId="0">'введение ограничения '!$14:$14</definedName>
  </definedNames>
  <calcPr calcId="144525"/>
</workbook>
</file>

<file path=xl/calcChain.xml><?xml version="1.0" encoding="utf-8"?>
<calcChain xmlns="http://schemas.openxmlformats.org/spreadsheetml/2006/main">
  <c r="E62" i="1" l="1"/>
  <c r="E61" i="1"/>
  <c r="E239" i="1" l="1"/>
  <c r="E223" i="1"/>
  <c r="E161" i="1" l="1"/>
  <c r="E158" i="1"/>
  <c r="E66" i="1" l="1"/>
  <c r="E79" i="1" l="1"/>
  <c r="E72" i="1"/>
  <c r="E91" i="1" l="1"/>
  <c r="E90" i="1"/>
  <c r="E34" i="1"/>
  <c r="E33" i="1"/>
  <c r="E181" i="1"/>
  <c r="E180" i="1"/>
  <c r="E128" i="1"/>
  <c r="E101" i="1"/>
  <c r="E100" i="1"/>
  <c r="E98" i="1"/>
  <c r="E97" i="1"/>
  <c r="E88" i="1" l="1"/>
  <c r="E84" i="1" s="1"/>
  <c r="E75" i="1"/>
  <c r="E94" i="1"/>
  <c r="E53" i="1"/>
  <c r="E16" i="1"/>
  <c r="E23" i="1"/>
  <c r="E15" i="1" l="1"/>
  <c r="E104" i="1"/>
</calcChain>
</file>

<file path=xl/sharedStrings.xml><?xml version="1.0" encoding="utf-8"?>
<sst xmlns="http://schemas.openxmlformats.org/spreadsheetml/2006/main" count="1357" uniqueCount="537">
  <si>
    <t xml:space="preserve">                   </t>
  </si>
  <si>
    <t xml:space="preserve">ПЕРЕЧЕНЬ </t>
  </si>
  <si>
    <t>Наименование</t>
  </si>
  <si>
    <t>автомобильной дороги</t>
  </si>
  <si>
    <t>Сыктывкар – Ухта – Печора – Усинск – Нарьян-Мар на участках:</t>
  </si>
  <si>
    <t>Сыктывкар – Ухта, всего</t>
  </si>
  <si>
    <t>Сыктывдинский район</t>
  </si>
  <si>
    <t>от 23,203 км до 51,663 км</t>
  </si>
  <si>
    <t>Усть-Вымский район</t>
  </si>
  <si>
    <t>от 51,663 км до 81,265 км</t>
  </si>
  <si>
    <t>Княжпогостский район</t>
  </si>
  <si>
    <t>город республиканского значения Ухта с подчиненной ему территорией</t>
  </si>
  <si>
    <t>Обход г.Сыктывкара, всего</t>
  </si>
  <si>
    <t xml:space="preserve"> от 15,967 км до 16,948 км</t>
  </si>
  <si>
    <t>город республиканского значения Сыктывкар с подчиненной ему территорией</t>
  </si>
  <si>
    <t>от 9,191 км до 15,967 км;</t>
  </si>
  <si>
    <t>от 16,948 км до 32,209 км</t>
  </si>
  <si>
    <t>Обход г.Ухта – Керки</t>
  </si>
  <si>
    <t>город республиканского значения Сосногорск с подчиненной ему территорией</t>
  </si>
  <si>
    <t>Малая Пера – Ираёль</t>
  </si>
  <si>
    <t>железнодорожная станция ”Кожва” – Чикшино</t>
  </si>
  <si>
    <t>город республиканского значения Печора с подчиненной ему территорией</t>
  </si>
  <si>
    <t>Печора (железнодорожная станция ”Кожва”) – Усть-Кожва – Соколово – Родионово–граница муниципального образования городского округа ”Усинск”</t>
  </si>
  <si>
    <t>Граница муниципального образования городского округа ”Усинск” – р.Понъель</t>
  </si>
  <si>
    <t>Усть-Лыжа – Пристань – мостовой переход через р.Лыжу</t>
  </si>
  <si>
    <t>город республиканского значения Усинск с подчиненной ему территорией</t>
  </si>
  <si>
    <t>Акись – Эккойкерка – Пристань</t>
  </si>
  <si>
    <t>Акись – Ошкуръя</t>
  </si>
  <si>
    <t>Усть-Уса – Харьягинский</t>
  </si>
  <si>
    <t>Сыктывкар – Котлас – Архангельск на участке Куратово – Широкий Прилук, всего</t>
  </si>
  <si>
    <t>Сысольский район</t>
  </si>
  <si>
    <t>Прилузский район</t>
  </si>
  <si>
    <t>Сыктывкар – Кудымкар – Пермь, всего</t>
  </si>
  <si>
    <t xml:space="preserve">                        том числе  на участках:</t>
  </si>
  <si>
    <t>Верхняя Максаковка – Веселовка</t>
  </si>
  <si>
    <t>Корткеросский район</t>
  </si>
  <si>
    <t>Корткерос – Мордино – Лопыдино – граница Пермского края  (от поворота на п.Верхняя Максаковка до границы Пермского края)</t>
  </si>
  <si>
    <t>в том числе,</t>
  </si>
  <si>
    <t>Усть-Куломский район</t>
  </si>
  <si>
    <t xml:space="preserve">Ухта – Троицко-Печорск, всего </t>
  </si>
  <si>
    <t xml:space="preserve">в том числе, </t>
  </si>
  <si>
    <t>город республиканского значения Вуктыл с подчиненной ему территорией</t>
  </si>
  <si>
    <t>Койгородский район</t>
  </si>
  <si>
    <t>Айкино – Кослан, всего</t>
  </si>
  <si>
    <t>Удорский район</t>
  </si>
  <si>
    <t>Ираёль – Ижма – Усть-Цильма, всего</t>
  </si>
  <si>
    <t>Ижемский район</t>
  </si>
  <si>
    <t>Усть-Цилемский район</t>
  </si>
  <si>
    <t>Краснозатонский – Нювчим – Яснэг, всего</t>
  </si>
  <si>
    <t>Железнодорожная станция "Язель" – Позялэм</t>
  </si>
  <si>
    <t>Мостовой переход через р.Кылтымъю от автомобильной дороги "Вятка"</t>
  </si>
  <si>
    <t>Подъезд к аэропорту "Сыктывкар" от автомобильной дороги ”Вятка”</t>
  </si>
  <si>
    <t>Подъезд к с.Ыб от автомобильной дороги "Вятка"</t>
  </si>
  <si>
    <t>Подъезд к с.Палевицы от автомобильной дороги  ”Сыктывкар – Ухта”</t>
  </si>
  <si>
    <t>Подъезд к с.Шошка от автомобильной дороги ”Краснозатонский – Нювчим – Яснэг”</t>
  </si>
  <si>
    <t>Подъезд к детскому санаторию "Лэзым" от автомобильной дороги "Вятка"</t>
  </si>
  <si>
    <t>Куниб – Вотча – Ягдор   от автомобильной дороги "Вятка"</t>
  </si>
  <si>
    <t>Куратово – Визиндор от автомобильной дороги ”Сыктывкар – Котлас – Архангельск на участке Куратово – Широкий Прилук”</t>
  </si>
  <si>
    <t>Подъезд к с.Визинга от автомобильной дороги "Вятка"</t>
  </si>
  <si>
    <t>Центральная улица  с.Куниб</t>
  </si>
  <si>
    <t>Подъезд к с.Палауз от автомобильной дороги ”Визинга – Кажым”</t>
  </si>
  <si>
    <t>Подъезд к с.Межадор от автомобильной дороги "Вятка"</t>
  </si>
  <si>
    <t>Подъезд к с.Чухлэм от автомобильной дороги "Вятка"</t>
  </si>
  <si>
    <t>Подъезд к с.Куратово от автомобильной дороги "Вятка"</t>
  </si>
  <si>
    <t>Подъезд к пст.Заозерье (до переправы через р.Сысолу) от автомобильной дороги ”Визинга – Кажым”</t>
  </si>
  <si>
    <t>Подъезд  к пст.Визиндор от автомобильной дороги ”Сыктывкар – Котлас – Архангельск на участке Куратово – Широкий Прилук”</t>
  </si>
  <si>
    <t>Подъезд к учебно-опытному хозяйству агрошколы № 1 с.Межадор</t>
  </si>
  <si>
    <t>Летка – Прокопьевка от автомобильной дороги "Вятка"</t>
  </si>
  <si>
    <t>Занулье – Матвеевская – Гарь – Коржинский от автомобильной дороги  "Вятка"</t>
  </si>
  <si>
    <t>Подъезд к с.Черемуховка от автомобильной дороги ”Летка – Прокопьевка”</t>
  </si>
  <si>
    <t>Подъезд к с.Ношуль от автомобильной дороги "Вятка"</t>
  </si>
  <si>
    <t>Подъезд к с.Объячево от автомобильной дороги "Вятка"</t>
  </si>
  <si>
    <t>Подъезд к с.Летка от автомобильной дороги "Вятка"</t>
  </si>
  <si>
    <t>Подъезд к с.Мутница от автомобильной дороги ”Летка – Прокопьевка”</t>
  </si>
  <si>
    <t>Подъезд к с.Гурьевка от автомобильной дороги ”Летка – Прокопьевка”</t>
  </si>
  <si>
    <t>Подъезд к с.Черныш с переправой через р.Лузу от автомобильной дороги "Вятка"</t>
  </si>
  <si>
    <t>Подъезд к с.Занулье от автомобильной дороги ”Занулье – Матвеевская – Гарь – Коржинский”</t>
  </si>
  <si>
    <t>Подъезд к дому-интернату в с.Черемуховка</t>
  </si>
  <si>
    <t xml:space="preserve">Койдин – Кузьёль – Усть-Воктым – Ком </t>
  </si>
  <si>
    <t>Койгородок – Нючпас от автомобильной дороги ”Визинга – Кажым”</t>
  </si>
  <si>
    <t xml:space="preserve">Кажым – Верхний Турунъю – Нижний Турунъю </t>
  </si>
  <si>
    <t>Верхний Турунъю – граница Пермского края</t>
  </si>
  <si>
    <t>Подъезд к с.Грива – Завраг от автомобильной дороги ”Визинга – Кажым”</t>
  </si>
  <si>
    <t>Подъезд к пст.Койдин  от автомобильной дороги ”Визинга – Кажым”</t>
  </si>
  <si>
    <t>Подъезд к пст.Подзь от автомобильной дороги ”Визинга – Кажым”</t>
  </si>
  <si>
    <t>Подъезд к пст.Кажым от автомобильной дороги ”Визинга – Кажым”</t>
  </si>
  <si>
    <t>Сторожевск – Нившера от автомобильной  дороги ”Сыктывкар - Троицко-Печорск”</t>
  </si>
  <si>
    <t>Подъезд к с.Сторожевск от автомобильной дороги ”Сыктывкар – Троицко-Печорск”</t>
  </si>
  <si>
    <t>Подъезд к пст.Приозёрный от автомобильной дороги ”Сыктывкар – Троицко-Печорск”</t>
  </si>
  <si>
    <t>Подъезд к с.Вомын от автомобильной дороги ”Сыктывкар – Троицко-Печорск”</t>
  </si>
  <si>
    <t>Подъезд к с.Нёбдино от автомобильной дороги ”Сыктывкар – Троицко-Печорск”</t>
  </si>
  <si>
    <t>Подъезд к с.Маджа от автомобильной дороги ”Сыктывкар – Троицко-Печорск”</t>
  </si>
  <si>
    <t>Подъезд к с.Пезмег от автомобильной дороги ”Сыктывкар – Троицко-Печорск”</t>
  </si>
  <si>
    <t>Подъезд к с.Большелуг от автомобильной дороги ”Сторожевск – Нившера”</t>
  </si>
  <si>
    <t>Подъезд к с.Додзь от автомобильной дороги ”Сыктывкар – Троицко-Печорск”</t>
  </si>
  <si>
    <t xml:space="preserve">Подъезд к с.Богородск от автомобильной дороги ”Сторожевск – Нившера” </t>
  </si>
  <si>
    <t>Подъезд к пст.Усть-Лэкчим от автомобильной дороги ”Корткерос – Мордино – Лопыдино – граница Пермского края”</t>
  </si>
  <si>
    <t>Подъезд к пст.Намск от автомобильной дороги ”Корткерос – Мордино – Лопыдино – граница Пермского края”</t>
  </si>
  <si>
    <t>Подъезд к с.Мордино от автомобильной ”Корткерос – Мордино – Лопыдино – граница Пермского края”</t>
  </si>
  <si>
    <t>Усть-Кулом – Усть-Нем – Мыёлдино от автомобильной дороги ”Сыктывкар – Троицко-Печорск”</t>
  </si>
  <si>
    <t>Керчомъя – Дзёль от автомобильной дороги ”Усть-Кулом – Керчомъя – Гайны”</t>
  </si>
  <si>
    <t>Зимстан – Нижний Воч – Верхний Воч от автомобильной дороги ”Усть-Кулом – Керчомъя – Гайны”</t>
  </si>
  <si>
    <t>Усть-Нем – Тимшер от автомобильной дороги ”Усть-Кулом – Усть-Нем – Мыёлдино”</t>
  </si>
  <si>
    <t>Центральная улица по с.Дон  от автомобильной дороги ”Усть-Кулом – Усть-Нем – Мыёлдино”</t>
  </si>
  <si>
    <t>Подъезд к с.Усть-Кулом от автомобильной дороги ”Усть-Кулом – Керчомъя – Гайны”</t>
  </si>
  <si>
    <t>Подъезд к с.Усть-Кулом от автомобильной дороги ”Сыктывкар – Троицко-Печорск”</t>
  </si>
  <si>
    <t>Подъезд к монастырю ”Ульяново” от автомобильной дороги ”Сыктывкар – Троицко-Печорск”</t>
  </si>
  <si>
    <t>Подъезд к пст.Кебанъёль и центральная улица по поселку от автомобильной дороги ”Сыктывкар – Троицко-Печорск”</t>
  </si>
  <si>
    <t>Подъезд к с.Пожег – д.Кырныша от автомобильной дороги ”Сыктывкар – Троицко-Печорск”</t>
  </si>
  <si>
    <t>Подъезд к с.Деревянск от автомобильной дороги ”Аныб – Усть-Кулом”</t>
  </si>
  <si>
    <t>Подъезд № 1 к пст.Югыдъяг от автомобильной дороги ”Усть-Нем – Тимшер”</t>
  </si>
  <si>
    <t>Подъезд № 2 к пст.Югыдъяг от автомобильной дороги ”Усть-Нем – Тимшер”</t>
  </si>
  <si>
    <t>Подъезд к с.Парч от автомобильной дороги ”Усть-Кулом – Усть-Нем – Мыёлдино”</t>
  </si>
  <si>
    <t>Вогваздино – Яренск от автомобильной дороги ”Сыктывкар – Ухта”</t>
  </si>
  <si>
    <t>Усть-Вымь - Серегово от автомобильной дороги ”Вогваздино – Яренск”, всего</t>
  </si>
  <si>
    <t>Подъезд к г.Микунь от автомобильной дороги ”Айкино – Кослан”</t>
  </si>
  <si>
    <t>Подъезд к железнодорожной станции ”Межег” от автомобильной дороги ”Вогваздино – Яренск”</t>
  </si>
  <si>
    <t>Подъезд к с.Гам от автомобильной дороги ”Вогваздино – Яренск”</t>
  </si>
  <si>
    <t>Подъезд к железнодорожной станции ”Гам” от автомобильной дороги ”Вогваздино – Яренск”</t>
  </si>
  <si>
    <t>Подъезд к пст.Вежайка от автомобильной дороги ”Айкино – Кослан”</t>
  </si>
  <si>
    <t>Подъезд к железнодорожной станции ”Вездино” от автомобильной дороги ”Вогваздино – Яренск”</t>
  </si>
  <si>
    <t>Подъезд к пст.Донаёль от автомобильной дороги ”Вогваздино – Яренск”</t>
  </si>
  <si>
    <t>Ракпас – Жигановка – Мещура от автомобильной дороги ”Сыктывкар – Ухта – Печора – Усинск – Нарьян-Мар”</t>
  </si>
  <si>
    <t>Подъезд к пст.Иоссер от автомобильной дороги ”Сыктывкар – Ухта – Печора – Усинск – Нарьян-Мар”</t>
  </si>
  <si>
    <t>Подъезд к пст.Тракт от автомобильной дороги ”Сыктывкар – Ухта – Печора – Усинск – Нарьян-Мар”</t>
  </si>
  <si>
    <t>Подъезд к пст.Синдор от автомобильной дороги ”Сыктывкар – Ухта – Печора – Усинск – Нарьян-Мар”</t>
  </si>
  <si>
    <t>Подъезд к с.Шошка от автомобильной дороги ”Ракпас – Жигановка – Мещура”</t>
  </si>
  <si>
    <t>Подъезд к пгт.Ярега от автомобильной дороги ”Сыктывкар – Ухта – Печора – Усинск – Нарьян-Мар”</t>
  </si>
  <si>
    <t>Подъезд к пст.Седъю от автомобильной дороги  ”Ухта- Троицко-Печорск”</t>
  </si>
  <si>
    <t>Подъезд к производственной базе Ухтинского промышленно-экономического колледжа  от автомобильной дороги ”Ухта – Троицко-Печорск"</t>
  </si>
  <si>
    <t xml:space="preserve">Сосногорск – Керки – Том </t>
  </si>
  <si>
    <t>Сосногорск - пст.Поляна от автомобильной дороги ”Ухта – Вуктыл”</t>
  </si>
  <si>
    <t>Подъезд к пст.Керки  от автомобильной дороги ”Сыктывкар – Ухта – Печора – Усинск – Нарьян-Мар”</t>
  </si>
  <si>
    <t>Подъезд к пст.Малая Пера от автомобильной дороги ”Сыктывкар – Ухта – Печора – Усинск – Нарьян-Мар”</t>
  </si>
  <si>
    <t xml:space="preserve">Озерный – Приуральское </t>
  </si>
  <si>
    <t>Железнодорожная станция ”Кожва”  - левобережный подход к переправе Озерный</t>
  </si>
  <si>
    <t>Подъезд к пст.Красный Яг от автомобильной дороги ”Озерный – Приуральское”</t>
  </si>
  <si>
    <t>от 0,00 км до 0,91 км</t>
  </si>
  <si>
    <t xml:space="preserve">Вуктыл – Лемтыбож </t>
  </si>
  <si>
    <t xml:space="preserve">Троицко-Печорск – Комсомольск – Якша </t>
  </si>
  <si>
    <t>Троицко-Печорский район</t>
  </si>
  <si>
    <t>Подъезд к с.Покча от автомобильной дороги ”Ухта - Троицко-Печорск”</t>
  </si>
  <si>
    <t>Подъезд к железнодорожной станции ”Троицко-Печорск” от автомобильной дороги ”Подъезд к с.Покча”</t>
  </si>
  <si>
    <t>Подъезд к с.Усть-Илыч от автомобильной дороги ”Троицко-Печорск – Комсомольск – Якша”</t>
  </si>
  <si>
    <t>от 54,100  км до 69,600 км</t>
  </si>
  <si>
    <t xml:space="preserve">Усогорск – Благоево – Чупрово </t>
  </si>
  <si>
    <t>Кослан – Большая Пысса – Латьюга – Зубово</t>
  </si>
  <si>
    <t>Патраково – Большая Пысса</t>
  </si>
  <si>
    <t>Усогорск (Северо-восточная магистраль) – Макар-Ыб</t>
  </si>
  <si>
    <t>Подъезд к железнодорожной станции ”Кослан” – с.Разгорт</t>
  </si>
  <si>
    <t>от 0,00 км до 5,60 км</t>
  </si>
  <si>
    <t>Подъезд к с.Глотово от автомобильной дороги ”Усогорск – Макар-Ыб”</t>
  </si>
  <si>
    <t>Подъезд к железнодорожной станции ”Вендинга” от автомобильной дороги ”Усогорск – Благоево – Чупрово”</t>
  </si>
  <si>
    <t>Подъезд к пгт.Междуреченск от автомобильной дороги ”р.Субась – Усогорск”</t>
  </si>
  <si>
    <t>Подъезд к с.Ёртом от автомобильной дороги ”Усогорск – Благоево – Чупрово”</t>
  </si>
  <si>
    <t>Подъезд к с.Большая Пысса от автомобильной дороги ”Кослан – Большая Пысса – Латьюга – Зубово”</t>
  </si>
  <si>
    <t>Подъезд к с.Кослан от автомобильной дороги ”Кослан – Большая Пысса – Латьюга – Зубово”</t>
  </si>
  <si>
    <t>Подъезд к аэропорту ”Кослан”</t>
  </si>
  <si>
    <t>Ижма – Мохча</t>
  </si>
  <si>
    <t>Мостовой переход через р.Большая Куча</t>
  </si>
  <si>
    <t>Сизябск – Мохча – Мошъюга от автомобильной дороги ”Ижма – Мохча”</t>
  </si>
  <si>
    <t>Подъезд к аэропорту ”Ижма” от автомобильной дороги ”Ираёль – Ижма – Усть-Цильма”</t>
  </si>
  <si>
    <t>Подъезд к с.Ижма от автомобильной дороги ”Ираёль – Ижма – Усть-Цильма”</t>
  </si>
  <si>
    <t>Подъезд к пст.Щельяюр от автомобильной дороги ”Ираёль – Ижма – Усть-Цильма”</t>
  </si>
  <si>
    <t>Подъезд к с.Кельчиюр от автомобильной дороги ”Подъезд к с.Усть-Ижма”</t>
  </si>
  <si>
    <t>Подъезд к д.Усть-Ижма от автомобильной дороги ”Ираёль – Ижма – Усть-Цильма”</t>
  </si>
  <si>
    <t xml:space="preserve">Усть-Цильма – Нерица </t>
  </si>
  <si>
    <t>Усть-Цильма – Нарьян-Мар на участке Усть-Цильма – Сергеево-Щелья – Хабариха - р.Сосья</t>
  </si>
  <si>
    <t>Усть-Цильма – Синегорье - Трусово</t>
  </si>
  <si>
    <t>Синегорье – Замежная от автомобильной дороги ”Усть-Цильма – Синегорье – Трусово”</t>
  </si>
  <si>
    <t>Обход с.Усть-Цильма</t>
  </si>
  <si>
    <t>Подъезд к с.Замежная от автомобильной дороги ”Подъезд к д.Боровская”</t>
  </si>
  <si>
    <t>Подъезд к аэропорту ”Усть-Цильма”</t>
  </si>
  <si>
    <t>Подъезд к переправе через р.Печору от автомобильной дороги ” Усть-Цильма – Нарьян-Мар”</t>
  </si>
  <si>
    <t>Подъезд к с.Хабариха от автомобильной дороги ”Усть-Цильма – Нарьян-Мар”</t>
  </si>
  <si>
    <t>Подъезд к д.Боровская от автомобильной дороги ”Синегорье – Замежная”</t>
  </si>
  <si>
    <t>Визинга – Кажим, всего</t>
  </si>
  <si>
    <t>Центральная улица  с.Гагшор от автомобильной дороги ”Визинга - Кажим”</t>
  </si>
  <si>
    <t>Подъезд к пионерлагерю "Гренада" от автомобильной дороги "Подъезд к д.Парчег"</t>
  </si>
  <si>
    <t>к приказу Дорожного агентства Республики Коми</t>
  </si>
  <si>
    <t>Сыктывкар – Троицко-Печорск на участке Сыктывкар – Пузла – Крутая, всего</t>
  </si>
  <si>
    <t xml:space="preserve">Подъезд с. Лэзым от автомобильной дороги "Вятка" </t>
  </si>
  <si>
    <t xml:space="preserve"> автомобильных дорог общего пользования регионального или межмуниципального значения Республики Коми</t>
  </si>
  <si>
    <t>Примечание.</t>
  </si>
  <si>
    <t xml:space="preserve">Приложение </t>
  </si>
  <si>
    <t>ОАО "Коми дорожная компания"</t>
  </si>
  <si>
    <t>ООО "Усинское ДРСУ"</t>
  </si>
  <si>
    <t>ООО ДРСУ "Пузла"</t>
  </si>
  <si>
    <t>ООО "Север строй"</t>
  </si>
  <si>
    <t>Предельно допустимая нагрузка на ось транспортного средства, т</t>
  </si>
  <si>
    <t xml:space="preserve"> (участков автомобильных дорог), на которых вводится временное ограничение движения, </t>
  </si>
  <si>
    <t>ГКУ РК "Дорожный контроль",</t>
  </si>
  <si>
    <t>Организации, обеспечивающие временное ограничение</t>
  </si>
  <si>
    <t>-</t>
  </si>
  <si>
    <t>Ухта – Усть-Ухта, всего</t>
  </si>
  <si>
    <t>Каджером - Чикшино</t>
  </si>
  <si>
    <t>Лесозавод - Кочпон - Чит - Давпон</t>
  </si>
  <si>
    <t>от 0,00 км до 5,10033 км</t>
  </si>
  <si>
    <t xml:space="preserve">                                           в том числе,                                                                </t>
  </si>
  <si>
    <t>от 20,367 км до 23,203 км</t>
  </si>
  <si>
    <t>Чикшино – Березовка</t>
  </si>
  <si>
    <t>Березовка – Каменка</t>
  </si>
  <si>
    <t>Подъезд к пст Кэмдин</t>
  </si>
  <si>
    <t>Подъезд к пст.Митрофан – Дикост от автомобильной дороги «Ухта – Вуктыл», всего</t>
  </si>
  <si>
    <t>Центральная улица пст Чикшино</t>
  </si>
  <si>
    <t>с. Буткан - пгт Усогорск, всего</t>
  </si>
  <si>
    <t>Усть-Кулом – Керчомъя – Гайны</t>
  </si>
  <si>
    <t>Центральная улица по с.Буткан</t>
  </si>
  <si>
    <t>Подъезд к пст Едва от автомобильной дороги "Айкино - Кослан"</t>
  </si>
  <si>
    <t>Подъезд к пгт Междуреченск от автомобильной дороги "Айкино - Кослан"</t>
  </si>
  <si>
    <t xml:space="preserve"> сроки начала и окончания временного ограничения движения, предельно допустимые для проезда по автомобильным дорогам  </t>
  </si>
  <si>
    <t>нагрузка на ось, габаритные параметры транспортного средства, организации, обеспечивающие временное ограничение движения</t>
  </si>
  <si>
    <t>Предельно допустимые габаритные параметры транспортного средства (ширина, длина, высота), м</t>
  </si>
  <si>
    <t xml:space="preserve">Корткерос - Мордино - Лопыдино - граница Пермского края (от с. Корткерос до поворота на п. Верхняя Максаковка) </t>
  </si>
  <si>
    <t>Подъезд к пст.Березовка от автомобильной дороги ”Сыктывкар – Ухта – Печора – Усинск – Нарьян-Мар”</t>
  </si>
  <si>
    <t>Подъезд к пст.Мылва от автомобильной дороги ”Троицко-Печорск – Комсомольск – Якша”</t>
  </si>
  <si>
    <t>Айкино – Кослан на участке п.Вежайка – п.Яренга</t>
  </si>
  <si>
    <t>Подъезд к пст Вожский от автомобильной дороги "Айкино - Кослан"</t>
  </si>
  <si>
    <t>Подъезд к пст Вис</t>
  </si>
  <si>
    <t>Габаритные параметры транспортных средств с грузом или без него не должны превышать параметры, установленные п.23.5 Правил дорожного движения Российской Федерации.</t>
  </si>
  <si>
    <t>Керки – р. Кабанты Вис</t>
  </si>
  <si>
    <t>Кабанты Вис – Малая Пера</t>
  </si>
  <si>
    <t>Айкино – Кослан на участке п.Яренга – п.Вожский, всего</t>
  </si>
  <si>
    <t>Длина автомобильной дороги (участка автомобильной дороги), км</t>
  </si>
  <si>
    <t>административно-территориального образования, на территории которого находятся автомобильные дороги  (участки автомобильных дорог)</t>
  </si>
  <si>
    <t>Архангельская область</t>
  </si>
  <si>
    <t>ООО СПК "Темп-Дорстрой"</t>
  </si>
  <si>
    <t>Ухта - Сосногорск</t>
  </si>
  <si>
    <t>Сосногорск - Керки</t>
  </si>
  <si>
    <t>от 11,900 км до 24,700 км</t>
  </si>
  <si>
    <t>от 0,000 км до 14,000 км</t>
  </si>
  <si>
    <t>от 0,000 км до 11,900 км</t>
  </si>
  <si>
    <t xml:space="preserve">на участке км 0+000 - км 139+050 (за исключением моста через р. Екушашор длиной 50,20 пм) </t>
  </si>
  <si>
    <t>от 224,751 км до 238,887 км</t>
  </si>
  <si>
    <t>от 238,887 км до 253,233 км</t>
  </si>
  <si>
    <t>от 253,233км до 256,535 км</t>
  </si>
  <si>
    <t>от 256,535 км до 258,891 км</t>
  </si>
  <si>
    <t>от 335,362 км до 366,036 км</t>
  </si>
  <si>
    <t>от 366,036 км до 376,425 км</t>
  </si>
  <si>
    <t>от 135,587 км до 224,751 км</t>
  </si>
  <si>
    <t>от 0,025 км до  9,191 км;</t>
  </si>
  <si>
    <t>от 81,265 км до 258,602 км</t>
  </si>
  <si>
    <t>от 258,602 км до 317,742 км (за исключением мостового перехода через р.Чибью)</t>
  </si>
  <si>
    <t>от 0,000 км до 36,500 км</t>
  </si>
  <si>
    <t>от 0,000 км до 23,185 км</t>
  </si>
  <si>
    <t>от 0,000 км до 16,877 км;                   от 17,177 км до 24,000 км</t>
  </si>
  <si>
    <t>от 0,022 км до 36,713 км</t>
  </si>
  <si>
    <t>от 36,713 км до 65,939 км</t>
  </si>
  <si>
    <t>от 0,000 км до 3,300 км</t>
  </si>
  <si>
    <t xml:space="preserve">от 3,300 км  до 7,500 км;                 от 10,100 км до 11,000 км  </t>
  </si>
  <si>
    <t>от 0,000 км до 90,740 км</t>
  </si>
  <si>
    <t>от 90,740 км до 128,650 км</t>
  </si>
  <si>
    <t>от 128,650 км до 132,533 км</t>
  </si>
  <si>
    <t>Ухта - Сосногорск от автомобильной дороги "Ухта - Троицко-Печорск", всего</t>
  </si>
  <si>
    <t>Подъезд к с. Дутово  от автомобильной дороги "Сыктывкар - Ухта - Печора - Усинск - Нарьян-Мар", всего</t>
  </si>
  <si>
    <t>от 0,010 км до 18,232 км</t>
  </si>
  <si>
    <t>от 18,232 км до 48,552 км</t>
  </si>
  <si>
    <t>от 48,552 км до 55,317 км</t>
  </si>
  <si>
    <t>от 55,317 км до 62,450 км</t>
  </si>
  <si>
    <t>от 62,450 км до 75,397 км</t>
  </si>
  <si>
    <t>от 75,397 км до 79,955 км</t>
  </si>
  <si>
    <t>Айкино - Кослан на участке Едва - Усогорск</t>
  </si>
  <si>
    <t>от 114,582 км до 163,582 км</t>
  </si>
  <si>
    <t>Айкино - Кослан на участке Вожский - Едва</t>
  </si>
  <si>
    <t>от 0,000 км до 48,213 км</t>
  </si>
  <si>
    <t>от км 21+344 до км 60+878</t>
  </si>
  <si>
    <t>от км 60+878 до км 84+509</t>
  </si>
  <si>
    <t>от км 84+509 до км 140+704</t>
  </si>
  <si>
    <t>от км 140+704 до км 174+278</t>
  </si>
  <si>
    <t>от 0,017 км до 10,482 км</t>
  </si>
  <si>
    <t>от 10,482 км до 38,011 км</t>
  </si>
  <si>
    <t>от 38,011 км до 64,534 км</t>
  </si>
  <si>
    <t>Подъезд к промышленному узлу "Эжвинский"</t>
  </si>
  <si>
    <t>Участок № 1 автомобильной дороги к полигону ТБО</t>
  </si>
  <si>
    <t>от 0,000 км до 0,079 км</t>
  </si>
  <si>
    <t>от 0,02852 км до 37,33919 км</t>
  </si>
  <si>
    <t>от 0,015  км до 12,103 км</t>
  </si>
  <si>
    <t>от 0,015 км до  0,330 км</t>
  </si>
  <si>
    <t>от 0,034 км до 1,759 км</t>
  </si>
  <si>
    <t>от 0,012 км до 2,293 км</t>
  </si>
  <si>
    <t>от 0,022 км до 0,415 км</t>
  </si>
  <si>
    <t xml:space="preserve">Объячево – Читаево </t>
  </si>
  <si>
    <t>Подъезд к с.Слудка от автомобильной дороги ”Летка – Прокопьевка”</t>
  </si>
  <si>
    <t>Подъезд к с. Керес от автомобильной дороги "Подъезд к с.Носим", всего</t>
  </si>
  <si>
    <t>от 0,018 км до 2,429 км</t>
  </si>
  <si>
    <t>от 0,023 км до 1,9510 км</t>
  </si>
  <si>
    <t xml:space="preserve">Подъезд к с. Носим от автомобильной дороги  "Сыктывкар-Троицко -Печорск" </t>
  </si>
  <si>
    <t>от 2,102 км до 35,298 км</t>
  </si>
  <si>
    <t>от 35,298 км до 44,889 км</t>
  </si>
  <si>
    <t>от 44,889 км до 53,152 км</t>
  </si>
  <si>
    <t>от 53,152км до 53,575 км</t>
  </si>
  <si>
    <t>от 0,021 км до 2,225 км</t>
  </si>
  <si>
    <t>от 0,023 км до 0,625 км</t>
  </si>
  <si>
    <t>от 0,015 км до 0,489 км</t>
  </si>
  <si>
    <t>от 0,021 км до 0,840 км</t>
  </si>
  <si>
    <t>от 0,026 км до 4,383 км</t>
  </si>
  <si>
    <t>от 0,014 км до  1,682 км</t>
  </si>
  <si>
    <t>от 0,018 км до 0,244 км</t>
  </si>
  <si>
    <t>от 0,023 км до 2,145 км</t>
  </si>
  <si>
    <t>от 0,018 до 40,400 км</t>
  </si>
  <si>
    <t>от 40,400 км до  61,047 км</t>
  </si>
  <si>
    <t>от 0,067 км до 43,460 км</t>
  </si>
  <si>
    <t>от 2,429 км до 15,651 км</t>
  </si>
  <si>
    <t>от 0,018 км до 9,480 км</t>
  </si>
  <si>
    <t>от 0,027 км до 0,075 км</t>
  </si>
  <si>
    <t>от 0,017 км до 6,278 км</t>
  </si>
  <si>
    <t>от 0,018 км до 2,402 км</t>
  </si>
  <si>
    <t>от 0,000 км до 74,000 км</t>
  </si>
  <si>
    <t xml:space="preserve">от 74,000 км до 80,400 км </t>
  </si>
  <si>
    <t>от 80,400 км до 85,85 км</t>
  </si>
  <si>
    <t>от 0,000 км до 84,220 км</t>
  </si>
  <si>
    <t>от 0,000 км до 29,900 км</t>
  </si>
  <si>
    <t>от 0,000 км до 35,220 км</t>
  </si>
  <si>
    <t>от 0,000 км до 15,500 км</t>
  </si>
  <si>
    <t>от 0,000 км до 2,60 км</t>
  </si>
  <si>
    <t>от 0,000 км до 1,430 км</t>
  </si>
  <si>
    <t>от 0,000 км до 6,15 км</t>
  </si>
  <si>
    <t>от 0,000 км до 2,050 км</t>
  </si>
  <si>
    <t>от 6,000 км до 29,500 км</t>
  </si>
  <si>
    <t>от 0,000 км до 0,700 км</t>
  </si>
  <si>
    <t>от 0,000 км до 1,550 км</t>
  </si>
  <si>
    <t>от 1,550 км до 1,900 км</t>
  </si>
  <si>
    <t>от 0,000 км 0,700 км</t>
  </si>
  <si>
    <t>от 0,000 км 2,900 км</t>
  </si>
  <si>
    <t>от 0,000 км до 80,000 км</t>
  </si>
  <si>
    <t>от 0,000 км до 14,920 км</t>
  </si>
  <si>
    <t>от 14,920 км до 18,748 км</t>
  </si>
  <si>
    <t>от 66,492 км до 69,140 км</t>
  </si>
  <si>
    <t>от 37,339 км до 65,937 км</t>
  </si>
  <si>
    <t>от 0,000 км до 2,910 км</t>
  </si>
  <si>
    <t>от 0,014 км до 1,00 км</t>
  </si>
  <si>
    <t>от 0,012 км до 3,753 км</t>
  </si>
  <si>
    <t>от 0,015 км до 1,394 км</t>
  </si>
  <si>
    <t>от 0,048 км до 6,300 км</t>
  </si>
  <si>
    <t>от 0,040 км до 4,296 км</t>
  </si>
  <si>
    <t>от 0,015 км до 2,455 км</t>
  </si>
  <si>
    <t>от 0,012 км до 0,129 км</t>
  </si>
  <si>
    <t>от 0,015 км до 0,278 км</t>
  </si>
  <si>
    <t xml:space="preserve"> Подъезд к  радиорелейной станции с. Айкино от автомобильной дороги "Вогваздино - Яренск"</t>
  </si>
  <si>
    <t xml:space="preserve"> Подъезд к  радиорелейной станции с. Гам от автомобильной дороги "Вогваздино - Яренск"</t>
  </si>
  <si>
    <t>Железнодорожная станция "Язель"  - Позялэм - Кожмудор - Тыдор"  от автомобильной дороги "Сыктывкар - Ухта - Печора - Усинск - Нарьян-Мар" до автомобильной дороги "Вогваздино - Яренск"</t>
  </si>
  <si>
    <t>от 0,022 км до 62,000 км</t>
  </si>
  <si>
    <t>от 62,000 км до 108,099 км</t>
  </si>
  <si>
    <t>от 0,016 км до 1,963 км</t>
  </si>
  <si>
    <t>от 0,019 км до 0,771 км</t>
  </si>
  <si>
    <t>По пгт Синдор</t>
  </si>
  <si>
    <t>от 0,000 км до 3,587 км</t>
  </si>
  <si>
    <t>от 0,022 км до 3,945 км</t>
  </si>
  <si>
    <t>от 0,018 км до 1,367 км</t>
  </si>
  <si>
    <t>Подъезд к с.Туръя от автомобильной дороги ”Ракпас – Жигановка – Мещура”</t>
  </si>
  <si>
    <t>от 0,020 км до 0,974 км</t>
  </si>
  <si>
    <t>от 1,196 км до 3,592 км</t>
  </si>
  <si>
    <t>от 3,592 км до 4,528 км</t>
  </si>
  <si>
    <t>от 12,750 км до 13,830 км</t>
  </si>
  <si>
    <t>от 0,000 км до 6,540 км</t>
  </si>
  <si>
    <t>от 6,540 км до 8,000 км</t>
  </si>
  <si>
    <t>от 8,000 км до 10,450 км</t>
  </si>
  <si>
    <t>от 10,450 км до 12,750 км</t>
  </si>
  <si>
    <t>от 0,000 км до 15,200 км</t>
  </si>
  <si>
    <t>от 0,000 км до 4,000 км</t>
  </si>
  <si>
    <t>от 0,000 км до 3,000 км</t>
  </si>
  <si>
    <t>Подъезд к г.Ухта</t>
  </si>
  <si>
    <t>от 0,025 км до 0,560 км</t>
  </si>
  <si>
    <t>от 0,031 км до 0,772 км</t>
  </si>
  <si>
    <t>Подъезд к производственному объединению Северных магистральных нефтепроводов</t>
  </si>
  <si>
    <t>от 0,018 км до 0,219 км</t>
  </si>
  <si>
    <t>Подъезд к компрессорной станции-10 от автомобильной дороги "Ухта - Усть-Ухта"</t>
  </si>
  <si>
    <t>от 0,000 км до 1,300 км</t>
  </si>
  <si>
    <t>от 0,000 км до 3,500 км</t>
  </si>
  <si>
    <t>от 51,300 км до 54,100 км</t>
  </si>
  <si>
    <t>Подъезд  к базе на железнодорожной станции "Ираёль"</t>
  </si>
  <si>
    <t>от 0,000 км до 1,850 км</t>
  </si>
  <si>
    <t>от 0,000 км до 51,300 км</t>
  </si>
  <si>
    <t>от 0,000 км до 1,609 км</t>
  </si>
  <si>
    <t>от 0,000 км до 24,480 км</t>
  </si>
  <si>
    <t>от 24,480 км до 43,190 км</t>
  </si>
  <si>
    <t>Подъезд к пгт.Путеец</t>
  </si>
  <si>
    <t>от 0,000 км до 0,490 км</t>
  </si>
  <si>
    <t>от 0,000 км до 11,300 км</t>
  </si>
  <si>
    <t>от 0,000 км до 7,000 км</t>
  </si>
  <si>
    <t xml:space="preserve">Подъезд к  АБЗ </t>
  </si>
  <si>
    <t>от 0,000 км до 1,000 км</t>
  </si>
  <si>
    <t>Подъезд к пст Каджером</t>
  </si>
  <si>
    <t>от 0,000 км до 0,790 км</t>
  </si>
  <si>
    <t>Печора - Вуктыл на участке км 39 - км 44</t>
  </si>
  <si>
    <t>от 0,000 км до 2,200 км</t>
  </si>
  <si>
    <t>Подъезд к г. Усинску от автомобильной дороги "Сыктывкар - Ухта - Печора - Усинск - Нарьян-Мар"</t>
  </si>
  <si>
    <t>от 0,000 км до 41,640 км</t>
  </si>
  <si>
    <t>от 0,000 км до 3,510 км</t>
  </si>
  <si>
    <t>Подъезд к   аэропорту "Усинск" от автомобильной дороги  "Подъезд к г . Усинску"</t>
  </si>
  <si>
    <t>Подъезд к с. Колва  от  автомобильной дороги  "Подъезд к г. Усинску"</t>
  </si>
  <si>
    <t>от 0,036 км до 5,875 км</t>
  </si>
  <si>
    <t>Подъезд к  пристани в порту на р.Печоре от  автомобильной дороги "Сыктывкар - Ухта - Печора - Усинск - Нарьян-Мар"</t>
  </si>
  <si>
    <t>По с. Усть-Уса</t>
  </si>
  <si>
    <t xml:space="preserve"> от 0,000 км до 0,102 км</t>
  </si>
  <si>
    <t xml:space="preserve">Подъезд к кладбищу с. Колва  </t>
  </si>
  <si>
    <t>от 0,021 км до 1,579 км</t>
  </si>
  <si>
    <t>от 0,000 до 22,650 км</t>
  </si>
  <si>
    <t xml:space="preserve">Дутово – Лемты </t>
  </si>
  <si>
    <t>от 0,000 км до 7,640 км</t>
  </si>
  <si>
    <t>Левобережный подход к р.Печора</t>
  </si>
  <si>
    <t>Правобережный подход к р.Печора</t>
  </si>
  <si>
    <t>По с. Дутово</t>
  </si>
  <si>
    <t>По с. Лемты</t>
  </si>
  <si>
    <t>от 0,000 км до 10,890 км</t>
  </si>
  <si>
    <t>от 0,000 км до 2,170 км</t>
  </si>
  <si>
    <t>от 0,000 км до 1,852 км</t>
  </si>
  <si>
    <t>от 1,852 км до 2,945 км</t>
  </si>
  <si>
    <t>от 0,000 км до 3,698 км</t>
  </si>
  <si>
    <t>от 3,698 км до 31,798 км</t>
  </si>
  <si>
    <t>от 0,000 км до 61,000 км</t>
  </si>
  <si>
    <t>от 61,000 км до 119,74 км</t>
  </si>
  <si>
    <t>По пгт Троицко-Печорск</t>
  </si>
  <si>
    <t>от 0,000 км до 5,117км</t>
  </si>
  <si>
    <t>от 0,000 км до 29,020 км</t>
  </si>
  <si>
    <t>от 0,000 км до 16,000 км</t>
  </si>
  <si>
    <t>от 0,000 км до 2,000 км</t>
  </si>
  <si>
    <t>от 0,000 км до 18,200 км</t>
  </si>
  <si>
    <t>от 18,200 км до 21,669 км</t>
  </si>
  <si>
    <t>от 0,000 км до 104,300 км</t>
  </si>
  <si>
    <t>от 104,300 км до 183,570 км</t>
  </si>
  <si>
    <t>от 0,000 км до 29,300 км</t>
  </si>
  <si>
    <t>от 29,300 км до 127,980 км</t>
  </si>
  <si>
    <t>от 0,000 км до 9,300 км</t>
  </si>
  <si>
    <t>от 0,000 км до 53,000 км</t>
  </si>
  <si>
    <t>от 0,000 км до 5,000 км</t>
  </si>
  <si>
    <t>от 5,000 км до 31,000 км</t>
  </si>
  <si>
    <t>от 0,000 км до 1,750 км</t>
  </si>
  <si>
    <t>от 0,000 км до 0,830 км</t>
  </si>
  <si>
    <t>от 9,250 км до 18,800 км</t>
  </si>
  <si>
    <t>от 0,000 км до 9,250 км</t>
  </si>
  <si>
    <t>от 0,000 до 0,270 км</t>
  </si>
  <si>
    <t>от 0,000 км до 10,910 км</t>
  </si>
  <si>
    <t>от 0,000 км до 6,000 км</t>
  </si>
  <si>
    <t>от 0,000 км до 0,300 км</t>
  </si>
  <si>
    <t>от 0,000 км до 3,160 км</t>
  </si>
  <si>
    <t>от 0,000 км до 3,700 км</t>
  </si>
  <si>
    <t>Плотник Нос – Мутный Материк на участке Плотник Нос – Пиль-Егор</t>
  </si>
  <si>
    <t>от 0,000 км до 1,310 км</t>
  </si>
  <si>
    <t>от 0,000 км до 19,500 км</t>
  </si>
  <si>
    <t>от 0,000 км до 9,400 км</t>
  </si>
  <si>
    <t>от 9,400 км до 27,500 км</t>
  </si>
  <si>
    <t>от 0,000 км до 1,200 км</t>
  </si>
  <si>
    <t>от 0,000 км до 0,890 км</t>
  </si>
  <si>
    <t>от 0,000 км до 13,410 км</t>
  </si>
  <si>
    <t>от 1,160 км до 68,70 км</t>
  </si>
  <si>
    <t>от 0,000 км до 31,500 км</t>
  </si>
  <si>
    <t>от 31,500 км до 46,140 км</t>
  </si>
  <si>
    <t>от 0,000 км до  37,000 км</t>
  </si>
  <si>
    <t>от 0,000 км до 1,160 км</t>
  </si>
  <si>
    <t>от 0,000 км до 29,000 км</t>
  </si>
  <si>
    <t>от 0,000 км до 7,700 км</t>
  </si>
  <si>
    <t>от 0,000 км до 28,000 км</t>
  </si>
  <si>
    <t>от 0,000 км  до 3,870 км</t>
  </si>
  <si>
    <t>от 0,000 км до 15,700 км</t>
  </si>
  <si>
    <t>от 0,000 км до  34,489 км</t>
  </si>
  <si>
    <t>от 0,000 км до 15,913 км</t>
  </si>
  <si>
    <t>от 0,000 км до 34,300 км</t>
  </si>
  <si>
    <t>от 0,000 км до  6,000 км</t>
  </si>
  <si>
    <t>от 0,000 км до  67,470 км</t>
  </si>
  <si>
    <t>от 0,000 км до 13,570 км</t>
  </si>
  <si>
    <t>от 0,000 км до 12,000 км</t>
  </si>
  <si>
    <t>от 0,000 км до  19,000 км</t>
  </si>
  <si>
    <t>от 0,000 км до 22,883 км</t>
  </si>
  <si>
    <t>от 0,000 км до 67,057 км</t>
  </si>
  <si>
    <t>от 3,000 км до 22,700 км</t>
  </si>
  <si>
    <t>от 22,700 км до  135,587 км</t>
  </si>
  <si>
    <t>от км 7+700 до км 21+344 км</t>
  </si>
  <si>
    <t>от 0,000 км до 54,000 км</t>
  </si>
  <si>
    <t>от 54,000 км до 134,200 км</t>
  </si>
  <si>
    <t>от 134,200 км до 136,200 км</t>
  </si>
  <si>
    <t>от 0,000 км до 5,800 км</t>
  </si>
  <si>
    <t>от 5,800 км до 39,800 км</t>
  </si>
  <si>
    <t>от 39,800 км до 119,800 км</t>
  </si>
  <si>
    <t>от 119,800 км до 143,400 км</t>
  </si>
  <si>
    <t>от 143,400 км до 164,690 (р.Печора)</t>
  </si>
  <si>
    <t>от 166,320 км до 168,600 км</t>
  </si>
  <si>
    <t xml:space="preserve"> от 168,600 км до 179,000 км</t>
  </si>
  <si>
    <t>от 179,000 км до 214,300 км</t>
  </si>
  <si>
    <t>от 214,300 км до 223,400 км</t>
  </si>
  <si>
    <t>от 0,000 км до  0,500 км</t>
  </si>
  <si>
    <t>от 0,060 км до 5,624 км</t>
  </si>
  <si>
    <t>от 0,060 км до 4,889 км</t>
  </si>
  <si>
    <t>от 0,000 км до 13,700 км</t>
  </si>
  <si>
    <t>от 0,000 км до 1,700 км</t>
  </si>
  <si>
    <t>от 0,000 км до 0,600 км</t>
  </si>
  <si>
    <t>от 0,000 км до 1,480 км</t>
  </si>
  <si>
    <t>от 0,000 км до 0,850 км</t>
  </si>
  <si>
    <t>от 0,000 км до 2,320 км</t>
  </si>
  <si>
    <t>от 0,000 км до 15,000 км</t>
  </si>
  <si>
    <t>от 0,000 км до 4,600 км</t>
  </si>
  <si>
    <t>от 0,000 км до 3,200 км</t>
  </si>
  <si>
    <t>от 3,200 км до 7,600 км</t>
  </si>
  <si>
    <t>от 0,000 км до 1,070 км</t>
  </si>
  <si>
    <t>от 0,000 км до 1,400 км</t>
  </si>
  <si>
    <t>от 0,000 км до 19,400 км</t>
  </si>
  <si>
    <t>от 0,000 км до 39,400 км</t>
  </si>
  <si>
    <t>от 0,000 км до 65,260 км</t>
  </si>
  <si>
    <t>от 65,260 км до 69,380 км</t>
  </si>
  <si>
    <t>от 0,000 км до 1,500 км</t>
  </si>
  <si>
    <t>от 0,000 км до 3,400 км</t>
  </si>
  <si>
    <t>от 0,000 км до  0,800 км</t>
  </si>
  <si>
    <t>от 0,000 км до 0,80 км</t>
  </si>
  <si>
    <t>от 0,000 км до 1,865 км</t>
  </si>
  <si>
    <t>от 0,000 км до 3,250 км</t>
  </si>
  <si>
    <t>от 0,000 км до 4,500 км</t>
  </si>
  <si>
    <t>от 0,000 км до 1,800 км</t>
  </si>
  <si>
    <t>от 0,000 км до 58,300 км</t>
  </si>
  <si>
    <t>от 0,000 км до 14,910 км</t>
  </si>
  <si>
    <t>от 14,910 км до 51,310 км</t>
  </si>
  <si>
    <t>от 0,000 км до 37,800 км</t>
  </si>
  <si>
    <t>от 0,000 км до 18,730 км</t>
  </si>
  <si>
    <t>от 0,000 км до 8,290 км</t>
  </si>
  <si>
    <t>от 0,000 км до 4,650 км</t>
  </si>
  <si>
    <t>от 4,650 км до 9,650 км</t>
  </si>
  <si>
    <t>от 0,000 км до 1,880 км</t>
  </si>
  <si>
    <t>от 0,000 км до 0,760 км</t>
  </si>
  <si>
    <t>от 0,00 км до 1,690 км</t>
  </si>
  <si>
    <t>от 0,000 км до 5,920 км</t>
  </si>
  <si>
    <t>от 0,000 км до 2,780 км</t>
  </si>
  <si>
    <t>от 0,000 км до 5,470 км</t>
  </si>
  <si>
    <t>от 0,000 км до 5,050 км</t>
  </si>
  <si>
    <t>от 0,000 км до 5,790 км</t>
  </si>
  <si>
    <t>Сроки начала и окончания временного ограничения движения в 2015 году</t>
  </si>
  <si>
    <t>с 27 апреля по 10 июня</t>
  </si>
  <si>
    <t>с 13 апреля по 27 мая</t>
  </si>
  <si>
    <t>ООО "СтройТехСервис"</t>
  </si>
  <si>
    <t>ОАО "Спецавтодор"</t>
  </si>
  <si>
    <t>от 258,891 км до 259,863 км</t>
  </si>
  <si>
    <t>от 259,897 км до 335,362 км</t>
  </si>
  <si>
    <t>ЗАО "ВиД"</t>
  </si>
  <si>
    <t>ООО ЛПК "Леспром"</t>
  </si>
  <si>
    <t>Граница автомобильной дороги (участков автомобильных дорог) в пределах административно-территориального образования  (от км до км)</t>
  </si>
  <si>
    <t>№ п/п</t>
  </si>
  <si>
    <t>ООО "СтройТех
Сервис"</t>
  </si>
  <si>
    <r>
      <t xml:space="preserve">от " </t>
    </r>
    <r>
      <rPr>
        <u/>
        <sz val="11"/>
        <color theme="1"/>
        <rFont val="Times New Roman"/>
        <family val="1"/>
        <charset val="204"/>
      </rPr>
      <t>31</t>
    </r>
    <r>
      <rPr>
        <sz val="11"/>
        <color theme="1"/>
        <rFont val="Times New Roman"/>
        <family val="1"/>
        <charset val="204"/>
      </rPr>
      <t xml:space="preserve"> " </t>
    </r>
    <r>
      <rPr>
        <u/>
        <sz val="11"/>
        <color theme="1"/>
        <rFont val="Times New Roman"/>
        <family val="1"/>
        <charset val="204"/>
      </rPr>
      <t>марта</t>
    </r>
    <r>
      <rPr>
        <sz val="11"/>
        <color theme="1"/>
        <rFont val="Times New Roman"/>
        <family val="1"/>
        <charset val="204"/>
      </rPr>
      <t xml:space="preserve"> 20</t>
    </r>
    <r>
      <rPr>
        <u/>
        <sz val="11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года</t>
    </r>
  </si>
  <si>
    <r>
      <t xml:space="preserve">№ </t>
    </r>
    <r>
      <rPr>
        <u/>
        <sz val="11"/>
        <color theme="1"/>
        <rFont val="Times New Roman"/>
        <family val="1"/>
        <charset val="204"/>
      </rPr>
      <t>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</si>
</sst>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Alignment="1">
      <alignment horizontal="right" vertical="center"/>
    </xf>
    <xf numFmtId="0" fontId="2" fillId="0" borderId="0" xfId="0" applyFont="1" applyFill="1"/>
    <xf numFmtId="0" fontId="13" fillId="0" borderId="0" xfId="0" applyFont="1" applyFill="1"/>
    <xf numFmtId="0" fontId="7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2" fillId="0" borderId="1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4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1971675</xdr:colOff>
      <xdr:row>320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2428875" y="10812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3"/>
  <sheetViews>
    <sheetView tabSelected="1" zoomScaleNormal="100" zoomScaleSheetLayoutView="100" workbookViewId="0">
      <selection activeCell="A10" sqref="A10:J10"/>
    </sheetView>
  </sheetViews>
  <sheetFormatPr defaultRowHeight="15" x14ac:dyDescent="0.25"/>
  <cols>
    <col min="1" max="1" width="6.42578125" style="4" customWidth="1"/>
    <col min="2" max="2" width="29.140625" style="1" customWidth="1"/>
    <col min="3" max="3" width="32.7109375" style="1" customWidth="1"/>
    <col min="4" max="4" width="22.7109375" style="1" customWidth="1"/>
    <col min="5" max="5" width="14" style="1" customWidth="1"/>
    <col min="6" max="6" width="12.42578125" style="3" customWidth="1"/>
    <col min="7" max="7" width="17.7109375" style="7" customWidth="1"/>
    <col min="8" max="8" width="11" style="13" customWidth="1"/>
    <col min="9" max="9" width="11.85546875" style="13" customWidth="1"/>
    <col min="10" max="10" width="13.140625" style="7" customWidth="1"/>
    <col min="11" max="16384" width="9.140625" style="1"/>
  </cols>
  <sheetData>
    <row r="1" spans="1:10" x14ac:dyDescent="0.25">
      <c r="A1" s="141" t="s">
        <v>184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x14ac:dyDescent="0.25">
      <c r="A2" s="141" t="s">
        <v>179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x14ac:dyDescent="0.25">
      <c r="A3" s="141" t="s">
        <v>535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x14ac:dyDescent="0.25">
      <c r="A4" s="6" t="s">
        <v>0</v>
      </c>
      <c r="B4" s="9"/>
      <c r="C4" s="2"/>
      <c r="D4" s="2"/>
      <c r="E4" s="141" t="s">
        <v>536</v>
      </c>
      <c r="F4" s="141"/>
      <c r="G4" s="141"/>
      <c r="H4" s="141"/>
      <c r="I4" s="141"/>
      <c r="J4" s="141"/>
    </row>
    <row r="5" spans="1:10" ht="7.5" customHeight="1" x14ac:dyDescent="0.25">
      <c r="A5" s="11"/>
    </row>
    <row r="6" spans="1:10" ht="18" customHeight="1" x14ac:dyDescent="0.25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8" customHeight="1" x14ac:dyDescent="0.25">
      <c r="A7" s="107" t="s">
        <v>182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 ht="18" customHeight="1" x14ac:dyDescent="0.25">
      <c r="A8" s="107" t="s">
        <v>190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8" customHeight="1" x14ac:dyDescent="0.25">
      <c r="A9" s="108" t="s">
        <v>210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18" customHeight="1" x14ac:dyDescent="0.25">
      <c r="A10" s="108" t="s">
        <v>211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19.5" thickBot="1" x14ac:dyDescent="0.3">
      <c r="A11" s="11"/>
    </row>
    <row r="12" spans="1:10" ht="15" customHeight="1" thickBot="1" x14ac:dyDescent="0.3">
      <c r="A12" s="109" t="s">
        <v>533</v>
      </c>
      <c r="B12" s="109" t="s">
        <v>2</v>
      </c>
      <c r="C12" s="109"/>
      <c r="D12" s="109" t="s">
        <v>532</v>
      </c>
      <c r="E12" s="109" t="s">
        <v>223</v>
      </c>
      <c r="F12" s="129" t="s">
        <v>189</v>
      </c>
      <c r="G12" s="129" t="s">
        <v>523</v>
      </c>
      <c r="H12" s="129" t="s">
        <v>192</v>
      </c>
      <c r="I12" s="129"/>
      <c r="J12" s="129" t="s">
        <v>212</v>
      </c>
    </row>
    <row r="13" spans="1:10" ht="99" customHeight="1" thickBot="1" x14ac:dyDescent="0.3">
      <c r="A13" s="109"/>
      <c r="B13" s="14" t="s">
        <v>3</v>
      </c>
      <c r="C13" s="14" t="s">
        <v>224</v>
      </c>
      <c r="D13" s="109"/>
      <c r="E13" s="109"/>
      <c r="F13" s="129"/>
      <c r="G13" s="129"/>
      <c r="H13" s="129"/>
      <c r="I13" s="129"/>
      <c r="J13" s="129"/>
    </row>
    <row r="14" spans="1:10" ht="15.75" thickBot="1" x14ac:dyDescent="0.3">
      <c r="A14" s="14">
        <v>1</v>
      </c>
      <c r="B14" s="14">
        <v>2</v>
      </c>
      <c r="C14" s="15">
        <v>3</v>
      </c>
      <c r="D14" s="14">
        <v>4</v>
      </c>
      <c r="E14" s="14">
        <v>5</v>
      </c>
      <c r="F14" s="16">
        <v>6</v>
      </c>
      <c r="G14" s="16">
        <v>7</v>
      </c>
      <c r="H14" s="129">
        <v>8</v>
      </c>
      <c r="I14" s="129"/>
      <c r="J14" s="16">
        <v>9</v>
      </c>
    </row>
    <row r="15" spans="1:10" ht="24" x14ac:dyDescent="0.25">
      <c r="A15" s="17">
        <v>1</v>
      </c>
      <c r="B15" s="18" t="s">
        <v>4</v>
      </c>
      <c r="C15" s="18"/>
      <c r="D15" s="18"/>
      <c r="E15" s="19">
        <f>SUM(E29:E45)+E16+E23+E21+E22</f>
        <v>812.89919999999995</v>
      </c>
      <c r="F15" s="20"/>
      <c r="G15" s="21"/>
      <c r="H15" s="118"/>
      <c r="I15" s="133"/>
      <c r="J15" s="20"/>
    </row>
    <row r="16" spans="1:10" x14ac:dyDescent="0.25">
      <c r="A16" s="94"/>
      <c r="B16" s="22" t="s">
        <v>12</v>
      </c>
      <c r="C16" s="22"/>
      <c r="D16" s="22"/>
      <c r="E16" s="23">
        <f>SUM(E17:E20)</f>
        <v>32.209000000000003</v>
      </c>
      <c r="F16" s="115">
        <v>6</v>
      </c>
      <c r="G16" s="128" t="s">
        <v>525</v>
      </c>
      <c r="H16" s="134" t="s">
        <v>191</v>
      </c>
      <c r="I16" s="124" t="s">
        <v>185</v>
      </c>
      <c r="J16" s="128" t="s">
        <v>193</v>
      </c>
    </row>
    <row r="17" spans="1:10" ht="16.5" customHeight="1" x14ac:dyDescent="0.25">
      <c r="A17" s="94"/>
      <c r="B17" s="114" t="s">
        <v>198</v>
      </c>
      <c r="C17" s="113" t="s">
        <v>6</v>
      </c>
      <c r="D17" s="24" t="s">
        <v>240</v>
      </c>
      <c r="E17" s="132">
        <v>10.172000000000001</v>
      </c>
      <c r="F17" s="115"/>
      <c r="G17" s="128"/>
      <c r="H17" s="134"/>
      <c r="I17" s="124"/>
      <c r="J17" s="128"/>
    </row>
    <row r="18" spans="1:10" ht="16.5" customHeight="1" x14ac:dyDescent="0.25">
      <c r="A18" s="94"/>
      <c r="B18" s="114"/>
      <c r="C18" s="113"/>
      <c r="D18" s="24" t="s">
        <v>13</v>
      </c>
      <c r="E18" s="132"/>
      <c r="F18" s="115"/>
      <c r="G18" s="128"/>
      <c r="H18" s="134"/>
      <c r="I18" s="124"/>
      <c r="J18" s="128"/>
    </row>
    <row r="19" spans="1:10" ht="16.5" customHeight="1" x14ac:dyDescent="0.25">
      <c r="A19" s="94"/>
      <c r="B19" s="114"/>
      <c r="C19" s="113" t="s">
        <v>14</v>
      </c>
      <c r="D19" s="24" t="s">
        <v>15</v>
      </c>
      <c r="E19" s="132">
        <v>22.036999999999999</v>
      </c>
      <c r="F19" s="115"/>
      <c r="G19" s="128"/>
      <c r="H19" s="134"/>
      <c r="I19" s="124"/>
      <c r="J19" s="128"/>
    </row>
    <row r="20" spans="1:10" ht="22.5" customHeight="1" x14ac:dyDescent="0.25">
      <c r="A20" s="94"/>
      <c r="B20" s="114"/>
      <c r="C20" s="113"/>
      <c r="D20" s="24" t="s">
        <v>16</v>
      </c>
      <c r="E20" s="132"/>
      <c r="F20" s="115"/>
      <c r="G20" s="128"/>
      <c r="H20" s="134"/>
      <c r="I20" s="124"/>
      <c r="J20" s="128"/>
    </row>
    <row r="21" spans="1:10" ht="42" customHeight="1" x14ac:dyDescent="0.25">
      <c r="A21" s="25">
        <v>2</v>
      </c>
      <c r="B21" s="22" t="s">
        <v>272</v>
      </c>
      <c r="C21" s="24" t="s">
        <v>14</v>
      </c>
      <c r="D21" s="24" t="s">
        <v>453</v>
      </c>
      <c r="E21" s="23">
        <v>3.87</v>
      </c>
      <c r="F21" s="26">
        <v>6</v>
      </c>
      <c r="G21" s="27" t="s">
        <v>525</v>
      </c>
      <c r="H21" s="134"/>
      <c r="I21" s="124"/>
      <c r="J21" s="27" t="s">
        <v>193</v>
      </c>
    </row>
    <row r="22" spans="1:10" ht="36" customHeight="1" x14ac:dyDescent="0.25">
      <c r="A22" s="25">
        <v>3</v>
      </c>
      <c r="B22" s="28" t="s">
        <v>273</v>
      </c>
      <c r="C22" s="24" t="s">
        <v>14</v>
      </c>
      <c r="D22" s="29" t="s">
        <v>274</v>
      </c>
      <c r="E22" s="23">
        <v>7.9000000000000001E-2</v>
      </c>
      <c r="F22" s="26">
        <v>6</v>
      </c>
      <c r="G22" s="27" t="s">
        <v>525</v>
      </c>
      <c r="H22" s="134"/>
      <c r="I22" s="124"/>
      <c r="J22" s="27" t="s">
        <v>193</v>
      </c>
    </row>
    <row r="23" spans="1:10" ht="15" customHeight="1" x14ac:dyDescent="0.25">
      <c r="A23" s="94">
        <v>4</v>
      </c>
      <c r="B23" s="22" t="s">
        <v>5</v>
      </c>
      <c r="C23" s="22"/>
      <c r="D23" s="22"/>
      <c r="E23" s="23">
        <f>SUM(E24:E28)</f>
        <v>296.91499999999996</v>
      </c>
      <c r="F23" s="125">
        <v>6</v>
      </c>
      <c r="G23" s="128" t="s">
        <v>525</v>
      </c>
      <c r="H23" s="134"/>
      <c r="I23" s="124"/>
      <c r="J23" s="128" t="s">
        <v>193</v>
      </c>
    </row>
    <row r="24" spans="1:10" ht="39.75" customHeight="1" x14ac:dyDescent="0.25">
      <c r="A24" s="94"/>
      <c r="B24" s="114" t="s">
        <v>37</v>
      </c>
      <c r="C24" s="24" t="s">
        <v>14</v>
      </c>
      <c r="D24" s="24" t="s">
        <v>199</v>
      </c>
      <c r="E24" s="30">
        <v>2.8359999999999999</v>
      </c>
      <c r="F24" s="126"/>
      <c r="G24" s="128"/>
      <c r="H24" s="134"/>
      <c r="I24" s="124"/>
      <c r="J24" s="128"/>
    </row>
    <row r="25" spans="1:10" ht="16.5" customHeight="1" x14ac:dyDescent="0.25">
      <c r="A25" s="94"/>
      <c r="B25" s="114"/>
      <c r="C25" s="24" t="s">
        <v>6</v>
      </c>
      <c r="D25" s="24" t="s">
        <v>7</v>
      </c>
      <c r="E25" s="30">
        <v>28.46</v>
      </c>
      <c r="F25" s="126"/>
      <c r="G25" s="128"/>
      <c r="H25" s="134"/>
      <c r="I25" s="124"/>
      <c r="J25" s="128"/>
    </row>
    <row r="26" spans="1:10" ht="16.5" customHeight="1" x14ac:dyDescent="0.25">
      <c r="A26" s="94"/>
      <c r="B26" s="114"/>
      <c r="C26" s="24" t="s">
        <v>8</v>
      </c>
      <c r="D26" s="24" t="s">
        <v>9</v>
      </c>
      <c r="E26" s="30">
        <v>29.602</v>
      </c>
      <c r="F26" s="126"/>
      <c r="G26" s="128"/>
      <c r="H26" s="134"/>
      <c r="I26" s="124"/>
      <c r="J26" s="128"/>
    </row>
    <row r="27" spans="1:10" ht="16.5" customHeight="1" x14ac:dyDescent="0.25">
      <c r="A27" s="94"/>
      <c r="B27" s="114"/>
      <c r="C27" s="24" t="s">
        <v>10</v>
      </c>
      <c r="D27" s="24" t="s">
        <v>241</v>
      </c>
      <c r="E27" s="30">
        <v>177.33699999999999</v>
      </c>
      <c r="F27" s="126"/>
      <c r="G27" s="128"/>
      <c r="H27" s="134"/>
      <c r="I27" s="124"/>
      <c r="J27" s="128"/>
    </row>
    <row r="28" spans="1:10" ht="38.25" customHeight="1" x14ac:dyDescent="0.25">
      <c r="A28" s="94"/>
      <c r="B28" s="114"/>
      <c r="C28" s="24" t="s">
        <v>11</v>
      </c>
      <c r="D28" s="24" t="s">
        <v>242</v>
      </c>
      <c r="E28" s="30">
        <v>58.68</v>
      </c>
      <c r="F28" s="127"/>
      <c r="G28" s="128"/>
      <c r="H28" s="134"/>
      <c r="I28" s="124"/>
      <c r="J28" s="128"/>
    </row>
    <row r="29" spans="1:10" ht="38.25" customHeight="1" x14ac:dyDescent="0.25">
      <c r="A29" s="88">
        <v>5</v>
      </c>
      <c r="B29" s="90" t="s">
        <v>227</v>
      </c>
      <c r="C29" s="24" t="s">
        <v>11</v>
      </c>
      <c r="D29" s="31" t="s">
        <v>231</v>
      </c>
      <c r="E29" s="23">
        <v>11.9</v>
      </c>
      <c r="F29" s="32">
        <v>6</v>
      </c>
      <c r="G29" s="27" t="s">
        <v>525</v>
      </c>
      <c r="H29" s="117" t="s">
        <v>191</v>
      </c>
      <c r="I29" s="120" t="s">
        <v>185</v>
      </c>
      <c r="J29" s="27" t="s">
        <v>193</v>
      </c>
    </row>
    <row r="30" spans="1:10" ht="38.25" customHeight="1" x14ac:dyDescent="0.25">
      <c r="A30" s="89"/>
      <c r="B30" s="91"/>
      <c r="C30" s="24" t="s">
        <v>18</v>
      </c>
      <c r="D30" s="31" t="s">
        <v>229</v>
      </c>
      <c r="E30" s="33">
        <v>12.8</v>
      </c>
      <c r="F30" s="32">
        <v>6</v>
      </c>
      <c r="G30" s="27" t="s">
        <v>525</v>
      </c>
      <c r="H30" s="119"/>
      <c r="I30" s="122"/>
      <c r="J30" s="27" t="s">
        <v>193</v>
      </c>
    </row>
    <row r="31" spans="1:10" ht="38.25" customHeight="1" x14ac:dyDescent="0.25">
      <c r="A31" s="25">
        <v>6</v>
      </c>
      <c r="B31" s="28" t="s">
        <v>228</v>
      </c>
      <c r="C31" s="24" t="s">
        <v>18</v>
      </c>
      <c r="D31" s="31" t="s">
        <v>230</v>
      </c>
      <c r="E31" s="33">
        <v>14</v>
      </c>
      <c r="F31" s="32">
        <v>6</v>
      </c>
      <c r="G31" s="27" t="s">
        <v>525</v>
      </c>
      <c r="H31" s="117" t="s">
        <v>191</v>
      </c>
      <c r="I31" s="120" t="s">
        <v>527</v>
      </c>
      <c r="J31" s="27" t="s">
        <v>193</v>
      </c>
    </row>
    <row r="32" spans="1:10" ht="38.25" customHeight="1" x14ac:dyDescent="0.25">
      <c r="A32" s="25">
        <v>7</v>
      </c>
      <c r="B32" s="22" t="s">
        <v>17</v>
      </c>
      <c r="C32" s="24" t="s">
        <v>18</v>
      </c>
      <c r="D32" s="24" t="s">
        <v>454</v>
      </c>
      <c r="E32" s="23">
        <v>15.7</v>
      </c>
      <c r="F32" s="32">
        <v>6</v>
      </c>
      <c r="G32" s="27" t="s">
        <v>525</v>
      </c>
      <c r="H32" s="118"/>
      <c r="I32" s="121"/>
      <c r="J32" s="27" t="s">
        <v>193</v>
      </c>
    </row>
    <row r="33" spans="1:10" ht="38.25" customHeight="1" x14ac:dyDescent="0.25">
      <c r="A33" s="25">
        <v>8</v>
      </c>
      <c r="B33" s="22" t="s">
        <v>220</v>
      </c>
      <c r="C33" s="24" t="s">
        <v>18</v>
      </c>
      <c r="D33" s="24" t="s">
        <v>243</v>
      </c>
      <c r="E33" s="23">
        <f>52.4-15.9</f>
        <v>36.5</v>
      </c>
      <c r="F33" s="32">
        <v>6</v>
      </c>
      <c r="G33" s="27" t="s">
        <v>525</v>
      </c>
      <c r="H33" s="118"/>
      <c r="I33" s="121"/>
      <c r="J33" s="27" t="s">
        <v>193</v>
      </c>
    </row>
    <row r="34" spans="1:10" ht="38.25" customHeight="1" x14ac:dyDescent="0.25">
      <c r="A34" s="25">
        <v>9</v>
      </c>
      <c r="B34" s="22" t="s">
        <v>221</v>
      </c>
      <c r="C34" s="24" t="s">
        <v>18</v>
      </c>
      <c r="D34" s="24" t="s">
        <v>244</v>
      </c>
      <c r="E34" s="23">
        <f>75.585-52.4</f>
        <v>23.184999999999995</v>
      </c>
      <c r="F34" s="32">
        <v>1.5</v>
      </c>
      <c r="G34" s="27" t="s">
        <v>525</v>
      </c>
      <c r="H34" s="119"/>
      <c r="I34" s="122"/>
      <c r="J34" s="27" t="s">
        <v>193</v>
      </c>
    </row>
    <row r="35" spans="1:10" ht="40.5" customHeight="1" x14ac:dyDescent="0.25">
      <c r="A35" s="25">
        <v>10</v>
      </c>
      <c r="B35" s="22" t="s">
        <v>19</v>
      </c>
      <c r="C35" s="24" t="s">
        <v>18</v>
      </c>
      <c r="D35" s="24" t="s">
        <v>455</v>
      </c>
      <c r="E35" s="23">
        <v>34.488999999999997</v>
      </c>
      <c r="F35" s="32">
        <v>1.5</v>
      </c>
      <c r="G35" s="27" t="s">
        <v>525</v>
      </c>
      <c r="H35" s="34" t="s">
        <v>191</v>
      </c>
      <c r="I35" s="35" t="s">
        <v>534</v>
      </c>
      <c r="J35" s="27" t="s">
        <v>193</v>
      </c>
    </row>
    <row r="36" spans="1:10" ht="38.25" customHeight="1" x14ac:dyDescent="0.25">
      <c r="A36" s="25">
        <v>11</v>
      </c>
      <c r="B36" s="22" t="s">
        <v>20</v>
      </c>
      <c r="C36" s="24" t="s">
        <v>21</v>
      </c>
      <c r="D36" s="24" t="s">
        <v>245</v>
      </c>
      <c r="E36" s="23">
        <v>23.7</v>
      </c>
      <c r="F36" s="32">
        <v>1.5</v>
      </c>
      <c r="G36" s="27" t="s">
        <v>524</v>
      </c>
      <c r="H36" s="117" t="s">
        <v>191</v>
      </c>
      <c r="I36" s="120" t="s">
        <v>186</v>
      </c>
      <c r="J36" s="27" t="s">
        <v>193</v>
      </c>
    </row>
    <row r="37" spans="1:10" ht="42.95" customHeight="1" x14ac:dyDescent="0.25">
      <c r="A37" s="25">
        <v>12</v>
      </c>
      <c r="B37" s="22" t="s">
        <v>200</v>
      </c>
      <c r="C37" s="24" t="s">
        <v>21</v>
      </c>
      <c r="D37" s="24" t="s">
        <v>456</v>
      </c>
      <c r="E37" s="23">
        <v>15.913</v>
      </c>
      <c r="F37" s="32">
        <v>1.5</v>
      </c>
      <c r="G37" s="27" t="s">
        <v>524</v>
      </c>
      <c r="H37" s="118"/>
      <c r="I37" s="121"/>
      <c r="J37" s="27" t="s">
        <v>193</v>
      </c>
    </row>
    <row r="38" spans="1:10" ht="42.95" customHeight="1" x14ac:dyDescent="0.25">
      <c r="A38" s="25">
        <v>13</v>
      </c>
      <c r="B38" s="22" t="s">
        <v>201</v>
      </c>
      <c r="C38" s="24" t="s">
        <v>21</v>
      </c>
      <c r="D38" s="24" t="s">
        <v>434</v>
      </c>
      <c r="E38" s="23">
        <v>0.3</v>
      </c>
      <c r="F38" s="32">
        <v>1.5</v>
      </c>
      <c r="G38" s="27" t="s">
        <v>524</v>
      </c>
      <c r="H38" s="118"/>
      <c r="I38" s="121"/>
      <c r="J38" s="27" t="s">
        <v>193</v>
      </c>
    </row>
    <row r="39" spans="1:10" ht="42.95" customHeight="1" x14ac:dyDescent="0.25">
      <c r="A39" s="25">
        <v>14</v>
      </c>
      <c r="B39" s="22" t="s">
        <v>195</v>
      </c>
      <c r="C39" s="24" t="s">
        <v>21</v>
      </c>
      <c r="D39" s="24" t="s">
        <v>457</v>
      </c>
      <c r="E39" s="23">
        <v>34.299999999999997</v>
      </c>
      <c r="F39" s="32">
        <v>6</v>
      </c>
      <c r="G39" s="27" t="s">
        <v>524</v>
      </c>
      <c r="H39" s="118"/>
      <c r="I39" s="121"/>
      <c r="J39" s="27" t="s">
        <v>193</v>
      </c>
    </row>
    <row r="40" spans="1:10" ht="64.5" customHeight="1" x14ac:dyDescent="0.25">
      <c r="A40" s="25">
        <v>15</v>
      </c>
      <c r="B40" s="22" t="s">
        <v>22</v>
      </c>
      <c r="C40" s="24" t="s">
        <v>21</v>
      </c>
      <c r="D40" s="24" t="s">
        <v>459</v>
      </c>
      <c r="E40" s="23">
        <v>67.47</v>
      </c>
      <c r="F40" s="32">
        <v>1.5</v>
      </c>
      <c r="G40" s="27" t="s">
        <v>524</v>
      </c>
      <c r="H40" s="118"/>
      <c r="I40" s="121"/>
      <c r="J40" s="27" t="s">
        <v>193</v>
      </c>
    </row>
    <row r="41" spans="1:10" ht="42.95" customHeight="1" x14ac:dyDescent="0.25">
      <c r="A41" s="25">
        <v>16</v>
      </c>
      <c r="B41" s="22" t="s">
        <v>23</v>
      </c>
      <c r="C41" s="24" t="s">
        <v>25</v>
      </c>
      <c r="D41" s="24" t="s">
        <v>458</v>
      </c>
      <c r="E41" s="23">
        <v>6</v>
      </c>
      <c r="F41" s="32">
        <v>1.5</v>
      </c>
      <c r="G41" s="27" t="s">
        <v>524</v>
      </c>
      <c r="H41" s="118"/>
      <c r="I41" s="121"/>
      <c r="J41" s="27" t="s">
        <v>193</v>
      </c>
    </row>
    <row r="42" spans="1:10" ht="42.95" customHeight="1" x14ac:dyDescent="0.25">
      <c r="A42" s="25">
        <v>17</v>
      </c>
      <c r="B42" s="22" t="s">
        <v>24</v>
      </c>
      <c r="C42" s="24" t="s">
        <v>25</v>
      </c>
      <c r="D42" s="24" t="s">
        <v>460</v>
      </c>
      <c r="E42" s="23">
        <v>13.57</v>
      </c>
      <c r="F42" s="32">
        <v>1.5</v>
      </c>
      <c r="G42" s="27" t="s">
        <v>524</v>
      </c>
      <c r="H42" s="118"/>
      <c r="I42" s="121"/>
      <c r="J42" s="27" t="s">
        <v>193</v>
      </c>
    </row>
    <row r="43" spans="1:10" ht="42.95" customHeight="1" x14ac:dyDescent="0.25">
      <c r="A43" s="25">
        <v>18</v>
      </c>
      <c r="B43" s="22" t="s">
        <v>26</v>
      </c>
      <c r="C43" s="24" t="s">
        <v>25</v>
      </c>
      <c r="D43" s="24" t="s">
        <v>461</v>
      </c>
      <c r="E43" s="23">
        <v>12</v>
      </c>
      <c r="F43" s="32">
        <v>1.5</v>
      </c>
      <c r="G43" s="27" t="s">
        <v>524</v>
      </c>
      <c r="H43" s="119"/>
      <c r="I43" s="122"/>
      <c r="J43" s="27" t="s">
        <v>193</v>
      </c>
    </row>
    <row r="44" spans="1:10" ht="42.95" customHeight="1" x14ac:dyDescent="0.25">
      <c r="A44" s="25">
        <v>19</v>
      </c>
      <c r="B44" s="22" t="s">
        <v>27</v>
      </c>
      <c r="C44" s="24" t="s">
        <v>25</v>
      </c>
      <c r="D44" s="24" t="s">
        <v>462</v>
      </c>
      <c r="E44" s="23">
        <v>19</v>
      </c>
      <c r="F44" s="32">
        <v>1.5</v>
      </c>
      <c r="G44" s="27" t="s">
        <v>524</v>
      </c>
      <c r="H44" s="118" t="s">
        <v>191</v>
      </c>
      <c r="I44" s="121" t="s">
        <v>186</v>
      </c>
      <c r="J44" s="27" t="s">
        <v>193</v>
      </c>
    </row>
    <row r="45" spans="1:10" ht="55.5" customHeight="1" x14ac:dyDescent="0.25">
      <c r="A45" s="25">
        <v>20</v>
      </c>
      <c r="B45" s="22" t="s">
        <v>28</v>
      </c>
      <c r="C45" s="24" t="s">
        <v>25</v>
      </c>
      <c r="D45" s="31" t="s">
        <v>232</v>
      </c>
      <c r="E45" s="36">
        <v>138.9992</v>
      </c>
      <c r="F45" s="32">
        <v>6</v>
      </c>
      <c r="G45" s="27" t="s">
        <v>524</v>
      </c>
      <c r="H45" s="119"/>
      <c r="I45" s="122"/>
      <c r="J45" s="27" t="s">
        <v>193</v>
      </c>
    </row>
    <row r="46" spans="1:10" ht="42" customHeight="1" x14ac:dyDescent="0.25">
      <c r="A46" s="94">
        <v>21</v>
      </c>
      <c r="B46" s="22" t="s">
        <v>29</v>
      </c>
      <c r="C46" s="37"/>
      <c r="D46" s="37"/>
      <c r="E46" s="23">
        <v>65.917000000000002</v>
      </c>
      <c r="F46" s="115">
        <v>6</v>
      </c>
      <c r="G46" s="128" t="s">
        <v>525</v>
      </c>
      <c r="H46" s="117" t="s">
        <v>191</v>
      </c>
      <c r="I46" s="120" t="s">
        <v>185</v>
      </c>
      <c r="J46" s="128" t="s">
        <v>193</v>
      </c>
    </row>
    <row r="47" spans="1:10" ht="25.5" customHeight="1" x14ac:dyDescent="0.25">
      <c r="A47" s="94"/>
      <c r="B47" s="114" t="s">
        <v>37</v>
      </c>
      <c r="C47" s="24" t="s">
        <v>30</v>
      </c>
      <c r="D47" s="24" t="s">
        <v>246</v>
      </c>
      <c r="E47" s="30">
        <v>36.691000000000003</v>
      </c>
      <c r="F47" s="115"/>
      <c r="G47" s="128"/>
      <c r="H47" s="118"/>
      <c r="I47" s="121"/>
      <c r="J47" s="128"/>
    </row>
    <row r="48" spans="1:10" ht="29.25" customHeight="1" x14ac:dyDescent="0.25">
      <c r="A48" s="94"/>
      <c r="B48" s="114"/>
      <c r="C48" s="24" t="s">
        <v>31</v>
      </c>
      <c r="D48" s="24" t="s">
        <v>247</v>
      </c>
      <c r="E48" s="30">
        <v>29.225999999999999</v>
      </c>
      <c r="F48" s="115"/>
      <c r="G48" s="128"/>
      <c r="H48" s="118"/>
      <c r="I48" s="121"/>
      <c r="J48" s="128"/>
    </row>
    <row r="49" spans="1:10" ht="24" x14ac:dyDescent="0.25">
      <c r="A49" s="94">
        <v>22</v>
      </c>
      <c r="B49" s="22" t="s">
        <v>32</v>
      </c>
      <c r="C49" s="113"/>
      <c r="D49" s="113"/>
      <c r="E49" s="116">
        <v>89.94</v>
      </c>
      <c r="F49" s="115">
        <v>6</v>
      </c>
      <c r="G49" s="128" t="s">
        <v>525</v>
      </c>
      <c r="H49" s="118"/>
      <c r="I49" s="121"/>
      <c r="J49" s="128" t="s">
        <v>193</v>
      </c>
    </row>
    <row r="50" spans="1:10" x14ac:dyDescent="0.25">
      <c r="A50" s="94"/>
      <c r="B50" s="24" t="s">
        <v>33</v>
      </c>
      <c r="C50" s="113"/>
      <c r="D50" s="113"/>
      <c r="E50" s="116"/>
      <c r="F50" s="115"/>
      <c r="G50" s="128"/>
      <c r="H50" s="118"/>
      <c r="I50" s="121"/>
      <c r="J50" s="128"/>
    </row>
    <row r="51" spans="1:10" ht="42.95" customHeight="1" x14ac:dyDescent="0.25">
      <c r="A51" s="94"/>
      <c r="B51" s="24" t="s">
        <v>34</v>
      </c>
      <c r="C51" s="24" t="s">
        <v>35</v>
      </c>
      <c r="D51" s="24" t="s">
        <v>463</v>
      </c>
      <c r="E51" s="38">
        <v>22.882999999999999</v>
      </c>
      <c r="F51" s="115"/>
      <c r="G51" s="128"/>
      <c r="H51" s="118"/>
      <c r="I51" s="121"/>
      <c r="J51" s="128"/>
    </row>
    <row r="52" spans="1:10" ht="53.25" customHeight="1" x14ac:dyDescent="0.25">
      <c r="A52" s="94"/>
      <c r="B52" s="24" t="s">
        <v>36</v>
      </c>
      <c r="C52" s="24" t="s">
        <v>35</v>
      </c>
      <c r="D52" s="24" t="s">
        <v>464</v>
      </c>
      <c r="E52" s="38">
        <v>67.057000000000002</v>
      </c>
      <c r="F52" s="115"/>
      <c r="G52" s="128"/>
      <c r="H52" s="119"/>
      <c r="I52" s="122"/>
      <c r="J52" s="128"/>
    </row>
    <row r="53" spans="1:10" ht="39.75" customHeight="1" x14ac:dyDescent="0.25">
      <c r="A53" s="94">
        <v>23</v>
      </c>
      <c r="B53" s="81" t="s">
        <v>180</v>
      </c>
      <c r="C53" s="22"/>
      <c r="D53" s="22"/>
      <c r="E53" s="39">
        <f>SUM(E54:E64)</f>
        <v>373.39099999999996</v>
      </c>
      <c r="F53" s="32"/>
      <c r="G53" s="101" t="s">
        <v>525</v>
      </c>
      <c r="H53" s="117" t="s">
        <v>191</v>
      </c>
      <c r="I53" s="120" t="s">
        <v>185</v>
      </c>
      <c r="J53" s="27" t="s">
        <v>193</v>
      </c>
    </row>
    <row r="54" spans="1:10" ht="36" x14ac:dyDescent="0.25">
      <c r="A54" s="94"/>
      <c r="B54" s="110" t="s">
        <v>37</v>
      </c>
      <c r="C54" s="24" t="s">
        <v>14</v>
      </c>
      <c r="D54" s="24" t="s">
        <v>465</v>
      </c>
      <c r="E54" s="30">
        <v>19.7</v>
      </c>
      <c r="F54" s="115">
        <v>6</v>
      </c>
      <c r="G54" s="103"/>
      <c r="H54" s="118"/>
      <c r="I54" s="121"/>
      <c r="J54" s="128" t="s">
        <v>193</v>
      </c>
    </row>
    <row r="55" spans="1:10" ht="38.25" customHeight="1" x14ac:dyDescent="0.25">
      <c r="A55" s="94"/>
      <c r="B55" s="111"/>
      <c r="C55" s="24" t="s">
        <v>35</v>
      </c>
      <c r="D55" s="24" t="s">
        <v>466</v>
      </c>
      <c r="E55" s="30">
        <v>112.887</v>
      </c>
      <c r="F55" s="115"/>
      <c r="G55" s="103"/>
      <c r="H55" s="118"/>
      <c r="I55" s="121"/>
      <c r="J55" s="128"/>
    </row>
    <row r="56" spans="1:10" ht="38.25" customHeight="1" x14ac:dyDescent="0.25">
      <c r="A56" s="94"/>
      <c r="B56" s="111"/>
      <c r="C56" s="84" t="s">
        <v>38</v>
      </c>
      <c r="D56" s="24" t="s">
        <v>239</v>
      </c>
      <c r="E56" s="30">
        <v>89.164000000000001</v>
      </c>
      <c r="F56" s="115"/>
      <c r="G56" s="102"/>
      <c r="H56" s="118"/>
      <c r="I56" s="121"/>
      <c r="J56" s="128"/>
    </row>
    <row r="57" spans="1:10" ht="38.25" customHeight="1" x14ac:dyDescent="0.25">
      <c r="A57" s="94"/>
      <c r="B57" s="111"/>
      <c r="C57" s="97" t="s">
        <v>38</v>
      </c>
      <c r="D57" s="24" t="s">
        <v>233</v>
      </c>
      <c r="E57" s="30">
        <v>14.135999999999999</v>
      </c>
      <c r="F57" s="32">
        <v>1.5</v>
      </c>
      <c r="G57" s="142" t="s">
        <v>525</v>
      </c>
      <c r="H57" s="117" t="s">
        <v>191</v>
      </c>
      <c r="I57" s="120" t="s">
        <v>185</v>
      </c>
      <c r="J57" s="77" t="s">
        <v>193</v>
      </c>
    </row>
    <row r="58" spans="1:10" ht="38.25" customHeight="1" x14ac:dyDescent="0.25">
      <c r="A58" s="94"/>
      <c r="B58" s="111"/>
      <c r="C58" s="135"/>
      <c r="D58" s="24" t="s">
        <v>234</v>
      </c>
      <c r="E58" s="30">
        <v>14.346</v>
      </c>
      <c r="F58" s="32">
        <v>6</v>
      </c>
      <c r="G58" s="142"/>
      <c r="H58" s="118"/>
      <c r="I58" s="121"/>
      <c r="J58" s="77" t="s">
        <v>193</v>
      </c>
    </row>
    <row r="59" spans="1:10" ht="24.75" customHeight="1" x14ac:dyDescent="0.25">
      <c r="A59" s="94"/>
      <c r="B59" s="111"/>
      <c r="C59" s="135"/>
      <c r="D59" s="24" t="s">
        <v>235</v>
      </c>
      <c r="E59" s="30">
        <v>3.302</v>
      </c>
      <c r="F59" s="32">
        <v>1.5</v>
      </c>
      <c r="G59" s="142"/>
      <c r="H59" s="118"/>
      <c r="I59" s="121"/>
      <c r="J59" s="143" t="s">
        <v>193</v>
      </c>
    </row>
    <row r="60" spans="1:10" ht="28.5" customHeight="1" x14ac:dyDescent="0.25">
      <c r="A60" s="94"/>
      <c r="B60" s="112"/>
      <c r="C60" s="98"/>
      <c r="D60" s="24" t="s">
        <v>236</v>
      </c>
      <c r="E60" s="30">
        <v>2.3559999999999999</v>
      </c>
      <c r="F60" s="32">
        <v>6</v>
      </c>
      <c r="G60" s="142"/>
      <c r="H60" s="119"/>
      <c r="I60" s="122"/>
      <c r="J60" s="143"/>
    </row>
    <row r="61" spans="1:10" ht="28.5" customHeight="1" x14ac:dyDescent="0.25">
      <c r="A61" s="96"/>
      <c r="B61" s="110" t="s">
        <v>37</v>
      </c>
      <c r="C61" s="135" t="s">
        <v>38</v>
      </c>
      <c r="D61" s="24" t="s">
        <v>528</v>
      </c>
      <c r="E61" s="30">
        <f>259.863-258.891</f>
        <v>0.97199999999997999</v>
      </c>
      <c r="F61" s="125">
        <v>1.5</v>
      </c>
      <c r="G61" s="101" t="s">
        <v>525</v>
      </c>
      <c r="H61" s="118" t="s">
        <v>191</v>
      </c>
      <c r="I61" s="121" t="s">
        <v>187</v>
      </c>
      <c r="J61" s="73" t="s">
        <v>193</v>
      </c>
    </row>
    <row r="62" spans="1:10" ht="28.5" customHeight="1" x14ac:dyDescent="0.25">
      <c r="A62" s="96"/>
      <c r="B62" s="111"/>
      <c r="C62" s="98"/>
      <c r="D62" s="24" t="s">
        <v>529</v>
      </c>
      <c r="E62" s="30">
        <f>335.362-259.897</f>
        <v>75.465000000000032</v>
      </c>
      <c r="F62" s="126"/>
      <c r="G62" s="103"/>
      <c r="H62" s="118"/>
      <c r="I62" s="121"/>
      <c r="J62" s="73" t="s">
        <v>193</v>
      </c>
    </row>
    <row r="63" spans="1:10" ht="36" customHeight="1" x14ac:dyDescent="0.25">
      <c r="A63" s="96"/>
      <c r="B63" s="111"/>
      <c r="C63" s="24" t="s">
        <v>11</v>
      </c>
      <c r="D63" s="24" t="s">
        <v>237</v>
      </c>
      <c r="E63" s="30">
        <v>30.673999999999999</v>
      </c>
      <c r="F63" s="126"/>
      <c r="G63" s="103"/>
      <c r="H63" s="118"/>
      <c r="I63" s="121"/>
      <c r="J63" s="73" t="s">
        <v>193</v>
      </c>
    </row>
    <row r="64" spans="1:10" ht="38.25" customHeight="1" x14ac:dyDescent="0.25">
      <c r="A64" s="89"/>
      <c r="B64" s="112"/>
      <c r="C64" s="24" t="s">
        <v>18</v>
      </c>
      <c r="D64" s="24" t="s">
        <v>238</v>
      </c>
      <c r="E64" s="30">
        <v>10.388999999999999</v>
      </c>
      <c r="F64" s="127"/>
      <c r="G64" s="103"/>
      <c r="H64" s="119"/>
      <c r="I64" s="122"/>
      <c r="J64" s="73" t="s">
        <v>193</v>
      </c>
    </row>
    <row r="65" spans="1:10" ht="38.25" customHeight="1" x14ac:dyDescent="0.25">
      <c r="A65" s="25">
        <v>24</v>
      </c>
      <c r="B65" s="22" t="s">
        <v>196</v>
      </c>
      <c r="C65" s="24" t="s">
        <v>14</v>
      </c>
      <c r="D65" s="24" t="s">
        <v>197</v>
      </c>
      <c r="E65" s="39">
        <v>5.1003299999999996</v>
      </c>
      <c r="F65" s="32">
        <v>6</v>
      </c>
      <c r="G65" s="27" t="s">
        <v>525</v>
      </c>
      <c r="H65" s="34" t="s">
        <v>191</v>
      </c>
      <c r="I65" s="35" t="s">
        <v>185</v>
      </c>
      <c r="J65" s="27" t="s">
        <v>193</v>
      </c>
    </row>
    <row r="66" spans="1:10" ht="15" customHeight="1" x14ac:dyDescent="0.25">
      <c r="A66" s="88">
        <v>25</v>
      </c>
      <c r="B66" s="22" t="s">
        <v>39</v>
      </c>
      <c r="C66" s="22"/>
      <c r="D66" s="22"/>
      <c r="E66" s="23">
        <f>SUM(E67:E71)</f>
        <v>166.57799999999997</v>
      </c>
      <c r="F66" s="32"/>
      <c r="G66" s="128" t="s">
        <v>525</v>
      </c>
      <c r="H66" s="134" t="s">
        <v>191</v>
      </c>
      <c r="I66" s="124" t="s">
        <v>185</v>
      </c>
      <c r="J66" s="88" t="s">
        <v>193</v>
      </c>
    </row>
    <row r="67" spans="1:10" ht="23.25" customHeight="1" x14ac:dyDescent="0.25">
      <c r="A67" s="96"/>
      <c r="B67" s="110" t="s">
        <v>40</v>
      </c>
      <c r="C67" s="113" t="s">
        <v>11</v>
      </c>
      <c r="D67" s="24" t="s">
        <v>467</v>
      </c>
      <c r="E67" s="30">
        <v>13.644</v>
      </c>
      <c r="F67" s="37">
        <v>6</v>
      </c>
      <c r="G67" s="128"/>
      <c r="H67" s="134"/>
      <c r="I67" s="124"/>
      <c r="J67" s="96"/>
    </row>
    <row r="68" spans="1:10" ht="16.5" customHeight="1" x14ac:dyDescent="0.25">
      <c r="A68" s="96"/>
      <c r="B68" s="111"/>
      <c r="C68" s="113"/>
      <c r="D68" s="24" t="s">
        <v>265</v>
      </c>
      <c r="E68" s="30">
        <v>39.533999999999999</v>
      </c>
      <c r="F68" s="37">
        <v>1.5</v>
      </c>
      <c r="G68" s="128"/>
      <c r="H68" s="134"/>
      <c r="I68" s="124"/>
      <c r="J68" s="96"/>
    </row>
    <row r="69" spans="1:10" ht="16.5" customHeight="1" x14ac:dyDescent="0.25">
      <c r="A69" s="96"/>
      <c r="B69" s="111"/>
      <c r="C69" s="113"/>
      <c r="D69" s="24" t="s">
        <v>266</v>
      </c>
      <c r="E69" s="30">
        <v>23.631</v>
      </c>
      <c r="F69" s="115">
        <v>6</v>
      </c>
      <c r="G69" s="128"/>
      <c r="H69" s="134"/>
      <c r="I69" s="124"/>
      <c r="J69" s="96"/>
    </row>
    <row r="70" spans="1:10" ht="40.5" customHeight="1" x14ac:dyDescent="0.25">
      <c r="A70" s="96"/>
      <c r="B70" s="111"/>
      <c r="C70" s="24" t="s">
        <v>18</v>
      </c>
      <c r="D70" s="24" t="s">
        <v>267</v>
      </c>
      <c r="E70" s="30">
        <v>56.195</v>
      </c>
      <c r="F70" s="115"/>
      <c r="G70" s="128"/>
      <c r="H70" s="134"/>
      <c r="I70" s="124"/>
      <c r="J70" s="96"/>
    </row>
    <row r="71" spans="1:10" ht="23.25" customHeight="1" x14ac:dyDescent="0.25">
      <c r="A71" s="89"/>
      <c r="B71" s="112"/>
      <c r="C71" s="24" t="s">
        <v>140</v>
      </c>
      <c r="D71" s="24" t="s">
        <v>268</v>
      </c>
      <c r="E71" s="30">
        <v>33.573999999999998</v>
      </c>
      <c r="F71" s="115"/>
      <c r="G71" s="128"/>
      <c r="H71" s="134"/>
      <c r="I71" s="124"/>
      <c r="J71" s="89"/>
    </row>
    <row r="72" spans="1:10" ht="39.75" customHeight="1" x14ac:dyDescent="0.25">
      <c r="A72" s="88">
        <v>26</v>
      </c>
      <c r="B72" s="28" t="s">
        <v>253</v>
      </c>
      <c r="C72" s="40"/>
      <c r="D72" s="40"/>
      <c r="E72" s="41">
        <f>SUM(E73:E74)</f>
        <v>8.3999999999999986</v>
      </c>
      <c r="F72" s="125">
        <v>6</v>
      </c>
      <c r="G72" s="101" t="s">
        <v>525</v>
      </c>
      <c r="H72" s="117" t="s">
        <v>191</v>
      </c>
      <c r="I72" s="120" t="s">
        <v>185</v>
      </c>
      <c r="J72" s="17" t="s">
        <v>193</v>
      </c>
    </row>
    <row r="73" spans="1:10" s="8" customFormat="1" ht="34.5" customHeight="1" x14ac:dyDescent="0.2">
      <c r="A73" s="96"/>
      <c r="B73" s="139" t="s">
        <v>37</v>
      </c>
      <c r="C73" s="24" t="s">
        <v>11</v>
      </c>
      <c r="D73" s="31" t="s">
        <v>248</v>
      </c>
      <c r="E73" s="30">
        <v>3.3</v>
      </c>
      <c r="F73" s="126"/>
      <c r="G73" s="103"/>
      <c r="H73" s="118"/>
      <c r="I73" s="121"/>
      <c r="J73" s="17" t="s">
        <v>193</v>
      </c>
    </row>
    <row r="74" spans="1:10" s="8" customFormat="1" ht="38.25" customHeight="1" x14ac:dyDescent="0.2">
      <c r="A74" s="89"/>
      <c r="B74" s="140"/>
      <c r="C74" s="24" t="s">
        <v>18</v>
      </c>
      <c r="D74" s="31" t="s">
        <v>249</v>
      </c>
      <c r="E74" s="30">
        <v>5.0999999999999996</v>
      </c>
      <c r="F74" s="127"/>
      <c r="G74" s="102"/>
      <c r="H74" s="119"/>
      <c r="I74" s="122"/>
      <c r="J74" s="17" t="s">
        <v>193</v>
      </c>
    </row>
    <row r="75" spans="1:10" ht="52.5" customHeight="1" x14ac:dyDescent="0.25">
      <c r="A75" s="94">
        <v>27</v>
      </c>
      <c r="B75" s="28" t="s">
        <v>254</v>
      </c>
      <c r="C75" s="24"/>
      <c r="D75" s="24"/>
      <c r="E75" s="23">
        <f>SUM(E76:E78)</f>
        <v>132.53299999999999</v>
      </c>
      <c r="F75" s="125">
        <v>6</v>
      </c>
      <c r="G75" s="128" t="s">
        <v>525</v>
      </c>
      <c r="H75" s="144" t="s">
        <v>191</v>
      </c>
      <c r="I75" s="120" t="s">
        <v>226</v>
      </c>
      <c r="J75" s="27" t="s">
        <v>193</v>
      </c>
    </row>
    <row r="76" spans="1:10" ht="37.5" customHeight="1" x14ac:dyDescent="0.25">
      <c r="A76" s="94"/>
      <c r="B76" s="110" t="s">
        <v>37</v>
      </c>
      <c r="C76" s="24" t="s">
        <v>18</v>
      </c>
      <c r="D76" s="31" t="s">
        <v>250</v>
      </c>
      <c r="E76" s="30">
        <v>90.74</v>
      </c>
      <c r="F76" s="126"/>
      <c r="G76" s="128"/>
      <c r="H76" s="145"/>
      <c r="I76" s="121"/>
      <c r="J76" s="128" t="s">
        <v>193</v>
      </c>
    </row>
    <row r="77" spans="1:10" ht="38.25" customHeight="1" x14ac:dyDescent="0.25">
      <c r="A77" s="94"/>
      <c r="B77" s="111"/>
      <c r="C77" s="97" t="s">
        <v>41</v>
      </c>
      <c r="D77" s="31" t="s">
        <v>251</v>
      </c>
      <c r="E77" s="30">
        <v>37.909999999999997</v>
      </c>
      <c r="F77" s="127"/>
      <c r="G77" s="128"/>
      <c r="H77" s="145"/>
      <c r="I77" s="121"/>
      <c r="J77" s="128"/>
    </row>
    <row r="78" spans="1:10" ht="20.100000000000001" customHeight="1" x14ac:dyDescent="0.25">
      <c r="A78" s="94"/>
      <c r="B78" s="112"/>
      <c r="C78" s="98"/>
      <c r="D78" s="31" t="s">
        <v>252</v>
      </c>
      <c r="E78" s="30">
        <v>3.883</v>
      </c>
      <c r="F78" s="32">
        <v>1.5</v>
      </c>
      <c r="G78" s="128"/>
      <c r="H78" s="145"/>
      <c r="I78" s="121"/>
      <c r="J78" s="27" t="s">
        <v>193</v>
      </c>
    </row>
    <row r="79" spans="1:10" ht="18" customHeight="1" x14ac:dyDescent="0.25">
      <c r="A79" s="94">
        <v>28</v>
      </c>
      <c r="B79" s="42" t="s">
        <v>176</v>
      </c>
      <c r="C79" s="24"/>
      <c r="D79" s="24"/>
      <c r="E79" s="23">
        <f>SUM(E80:E83)</f>
        <v>136.19999999999999</v>
      </c>
      <c r="F79" s="115">
        <v>6</v>
      </c>
      <c r="G79" s="142" t="s">
        <v>525</v>
      </c>
      <c r="H79" s="117" t="s">
        <v>191</v>
      </c>
      <c r="I79" s="120" t="s">
        <v>185</v>
      </c>
      <c r="J79" s="143" t="s">
        <v>193</v>
      </c>
    </row>
    <row r="80" spans="1:10" ht="15" customHeight="1" x14ac:dyDescent="0.25">
      <c r="A80" s="94"/>
      <c r="B80" s="114" t="s">
        <v>37</v>
      </c>
      <c r="C80" s="97" t="s">
        <v>30</v>
      </c>
      <c r="D80" s="97" t="s">
        <v>468</v>
      </c>
      <c r="E80" s="137">
        <v>54</v>
      </c>
      <c r="F80" s="115"/>
      <c r="G80" s="142"/>
      <c r="H80" s="118"/>
      <c r="I80" s="121"/>
      <c r="J80" s="143"/>
    </row>
    <row r="81" spans="1:10" ht="15" customHeight="1" x14ac:dyDescent="0.25">
      <c r="A81" s="94"/>
      <c r="B81" s="114"/>
      <c r="C81" s="98"/>
      <c r="D81" s="98"/>
      <c r="E81" s="138"/>
      <c r="F81" s="115"/>
      <c r="G81" s="142"/>
      <c r="H81" s="118"/>
      <c r="I81" s="121"/>
      <c r="J81" s="143"/>
    </row>
    <row r="82" spans="1:10" ht="20.25" customHeight="1" x14ac:dyDescent="0.25">
      <c r="A82" s="94"/>
      <c r="B82" s="114"/>
      <c r="C82" s="84" t="s">
        <v>42</v>
      </c>
      <c r="D82" s="24" t="s">
        <v>469</v>
      </c>
      <c r="E82" s="43">
        <v>80.2</v>
      </c>
      <c r="F82" s="115"/>
      <c r="G82" s="142"/>
      <c r="H82" s="119"/>
      <c r="I82" s="122"/>
      <c r="J82" s="143"/>
    </row>
    <row r="83" spans="1:10" ht="18.75" customHeight="1" x14ac:dyDescent="0.25">
      <c r="A83" s="86"/>
      <c r="B83" s="86"/>
      <c r="C83" s="85" t="s">
        <v>42</v>
      </c>
      <c r="D83" s="24" t="s">
        <v>470</v>
      </c>
      <c r="E83" s="30">
        <v>2</v>
      </c>
      <c r="F83" s="32">
        <v>1.5</v>
      </c>
      <c r="G83" s="75" t="s">
        <v>525</v>
      </c>
      <c r="H83" s="117" t="s">
        <v>191</v>
      </c>
      <c r="I83" s="120" t="s">
        <v>185</v>
      </c>
      <c r="J83" s="73" t="s">
        <v>193</v>
      </c>
    </row>
    <row r="84" spans="1:10" ht="15" customHeight="1" x14ac:dyDescent="0.25">
      <c r="A84" s="88">
        <v>29</v>
      </c>
      <c r="B84" s="81" t="s">
        <v>43</v>
      </c>
      <c r="C84" s="72"/>
      <c r="D84" s="72"/>
      <c r="E84" s="23">
        <f>E85+E86+E87+E88+E92+E93</f>
        <v>177.16000000000003</v>
      </c>
      <c r="F84" s="82"/>
      <c r="G84" s="101" t="s">
        <v>525</v>
      </c>
      <c r="H84" s="118"/>
      <c r="I84" s="121"/>
      <c r="J84" s="44" t="s">
        <v>193</v>
      </c>
    </row>
    <row r="85" spans="1:10" ht="17.25" customHeight="1" x14ac:dyDescent="0.25">
      <c r="A85" s="96"/>
      <c r="B85" s="110" t="s">
        <v>37</v>
      </c>
      <c r="C85" s="113" t="s">
        <v>8</v>
      </c>
      <c r="D85" s="72" t="s">
        <v>255</v>
      </c>
      <c r="E85" s="79">
        <v>18.222000000000001</v>
      </c>
      <c r="F85" s="82">
        <v>6</v>
      </c>
      <c r="G85" s="103"/>
      <c r="H85" s="118"/>
      <c r="I85" s="121"/>
      <c r="J85" s="44" t="s">
        <v>193</v>
      </c>
    </row>
    <row r="86" spans="1:10" ht="18" customHeight="1" x14ac:dyDescent="0.25">
      <c r="A86" s="96"/>
      <c r="B86" s="111"/>
      <c r="C86" s="113"/>
      <c r="D86" s="84" t="s">
        <v>256</v>
      </c>
      <c r="E86" s="46">
        <v>30.32</v>
      </c>
      <c r="F86" s="125">
        <v>1.5</v>
      </c>
      <c r="G86" s="103"/>
      <c r="H86" s="118"/>
      <c r="I86" s="121"/>
      <c r="J86" s="44" t="s">
        <v>193</v>
      </c>
    </row>
    <row r="87" spans="1:10" ht="30" customHeight="1" x14ac:dyDescent="0.25">
      <c r="A87" s="96"/>
      <c r="B87" s="72" t="s">
        <v>216</v>
      </c>
      <c r="C87" s="72" t="s">
        <v>8</v>
      </c>
      <c r="D87" s="72" t="s">
        <v>257</v>
      </c>
      <c r="E87" s="79">
        <v>6.7649999999999997</v>
      </c>
      <c r="F87" s="127"/>
      <c r="G87" s="103"/>
      <c r="H87" s="118"/>
      <c r="I87" s="121"/>
      <c r="J87" s="44" t="s">
        <v>193</v>
      </c>
    </row>
    <row r="88" spans="1:10" ht="30" customHeight="1" x14ac:dyDescent="0.25">
      <c r="A88" s="96"/>
      <c r="B88" s="71" t="s">
        <v>222</v>
      </c>
      <c r="C88" s="71"/>
      <c r="D88" s="71"/>
      <c r="E88" s="87">
        <f>SUM(E89:E91)</f>
        <v>24.638000000000002</v>
      </c>
      <c r="F88" s="126">
        <v>1.5</v>
      </c>
      <c r="G88" s="103"/>
      <c r="H88" s="118"/>
      <c r="I88" s="121"/>
      <c r="J88" s="44" t="s">
        <v>193</v>
      </c>
    </row>
    <row r="89" spans="1:10" ht="30" customHeight="1" x14ac:dyDescent="0.25">
      <c r="A89" s="96"/>
      <c r="B89" s="110" t="s">
        <v>37</v>
      </c>
      <c r="C89" s="24" t="s">
        <v>225</v>
      </c>
      <c r="D89" s="24" t="s">
        <v>258</v>
      </c>
      <c r="E89" s="47">
        <v>7.133</v>
      </c>
      <c r="F89" s="126"/>
      <c r="G89" s="103"/>
      <c r="H89" s="118"/>
      <c r="I89" s="121"/>
      <c r="J89" s="44" t="s">
        <v>193</v>
      </c>
    </row>
    <row r="90" spans="1:10" ht="30" customHeight="1" x14ac:dyDescent="0.25">
      <c r="A90" s="96"/>
      <c r="B90" s="111"/>
      <c r="C90" s="24" t="s">
        <v>225</v>
      </c>
      <c r="D90" s="24" t="s">
        <v>259</v>
      </c>
      <c r="E90" s="47">
        <f>20.08-7.133</f>
        <v>12.946999999999999</v>
      </c>
      <c r="F90" s="126"/>
      <c r="G90" s="103"/>
      <c r="H90" s="118"/>
      <c r="I90" s="121"/>
      <c r="J90" s="44" t="s">
        <v>193</v>
      </c>
    </row>
    <row r="91" spans="1:10" ht="30" customHeight="1" x14ac:dyDescent="0.25">
      <c r="A91" s="96"/>
      <c r="B91" s="112"/>
      <c r="C91" s="24" t="s">
        <v>44</v>
      </c>
      <c r="D91" s="24" t="s">
        <v>260</v>
      </c>
      <c r="E91" s="47">
        <f>24.638-20.08</f>
        <v>4.5580000000000034</v>
      </c>
      <c r="F91" s="126"/>
      <c r="G91" s="103"/>
      <c r="H91" s="118"/>
      <c r="I91" s="121"/>
      <c r="J91" s="44" t="s">
        <v>193</v>
      </c>
    </row>
    <row r="92" spans="1:10" ht="30" customHeight="1" x14ac:dyDescent="0.25">
      <c r="A92" s="96"/>
      <c r="B92" s="48" t="s">
        <v>263</v>
      </c>
      <c r="C92" s="24" t="s">
        <v>44</v>
      </c>
      <c r="D92" s="24" t="s">
        <v>264</v>
      </c>
      <c r="E92" s="47">
        <v>48.213000000000001</v>
      </c>
      <c r="F92" s="126"/>
      <c r="G92" s="103"/>
      <c r="H92" s="118"/>
      <c r="I92" s="121"/>
      <c r="J92" s="44" t="s">
        <v>193</v>
      </c>
    </row>
    <row r="93" spans="1:10" ht="30" customHeight="1" x14ac:dyDescent="0.25">
      <c r="A93" s="89"/>
      <c r="B93" s="48" t="s">
        <v>261</v>
      </c>
      <c r="C93" s="24" t="s">
        <v>44</v>
      </c>
      <c r="D93" s="49" t="s">
        <v>262</v>
      </c>
      <c r="E93" s="47">
        <v>49.002000000000002</v>
      </c>
      <c r="F93" s="127"/>
      <c r="G93" s="102"/>
      <c r="H93" s="119"/>
      <c r="I93" s="122"/>
      <c r="J93" s="44" t="s">
        <v>193</v>
      </c>
    </row>
    <row r="94" spans="1:10" ht="24" customHeight="1" x14ac:dyDescent="0.25">
      <c r="A94" s="94">
        <v>30</v>
      </c>
      <c r="B94" s="22" t="s">
        <v>45</v>
      </c>
      <c r="C94" s="24"/>
      <c r="D94" s="24"/>
      <c r="E94" s="39">
        <f>SUM(E95:E103)</f>
        <v>221.77</v>
      </c>
      <c r="F94" s="32"/>
      <c r="G94" s="101" t="s">
        <v>524</v>
      </c>
      <c r="H94" s="117" t="s">
        <v>191</v>
      </c>
      <c r="I94" s="120" t="s">
        <v>534</v>
      </c>
      <c r="J94" s="27" t="s">
        <v>193</v>
      </c>
    </row>
    <row r="95" spans="1:10" ht="38.25" customHeight="1" x14ac:dyDescent="0.25">
      <c r="A95" s="94"/>
      <c r="B95" s="114" t="s">
        <v>37</v>
      </c>
      <c r="C95" s="45" t="s">
        <v>18</v>
      </c>
      <c r="D95" s="24" t="s">
        <v>471</v>
      </c>
      <c r="E95" s="38">
        <v>5.8</v>
      </c>
      <c r="F95" s="115">
        <v>6</v>
      </c>
      <c r="G95" s="103"/>
      <c r="H95" s="118"/>
      <c r="I95" s="121"/>
      <c r="J95" s="128" t="s">
        <v>193</v>
      </c>
    </row>
    <row r="96" spans="1:10" ht="28.5" customHeight="1" x14ac:dyDescent="0.25">
      <c r="A96" s="94"/>
      <c r="B96" s="114"/>
      <c r="C96" s="24" t="s">
        <v>21</v>
      </c>
      <c r="D96" s="24" t="s">
        <v>472</v>
      </c>
      <c r="E96" s="38">
        <v>34</v>
      </c>
      <c r="F96" s="115"/>
      <c r="G96" s="103"/>
      <c r="H96" s="119"/>
      <c r="I96" s="122"/>
      <c r="J96" s="128"/>
    </row>
    <row r="97" spans="1:10" ht="15" customHeight="1" x14ac:dyDescent="0.25">
      <c r="A97" s="94"/>
      <c r="B97" s="114"/>
      <c r="C97" s="113" t="s">
        <v>46</v>
      </c>
      <c r="D97" s="24" t="s">
        <v>473</v>
      </c>
      <c r="E97" s="30">
        <f>119.8-39.8</f>
        <v>80</v>
      </c>
      <c r="F97" s="115"/>
      <c r="G97" s="103"/>
      <c r="H97" s="117" t="s">
        <v>191</v>
      </c>
      <c r="I97" s="120" t="s">
        <v>188</v>
      </c>
      <c r="J97" s="128"/>
    </row>
    <row r="98" spans="1:10" ht="15" customHeight="1" x14ac:dyDescent="0.25">
      <c r="A98" s="94"/>
      <c r="B98" s="114"/>
      <c r="C98" s="113"/>
      <c r="D98" s="24" t="s">
        <v>474</v>
      </c>
      <c r="E98" s="30">
        <f>143.4-119.8</f>
        <v>23.600000000000009</v>
      </c>
      <c r="F98" s="32">
        <v>1.5</v>
      </c>
      <c r="G98" s="103"/>
      <c r="H98" s="118"/>
      <c r="I98" s="121"/>
      <c r="J98" s="27" t="s">
        <v>193</v>
      </c>
    </row>
    <row r="99" spans="1:10" ht="24.75" customHeight="1" x14ac:dyDescent="0.25">
      <c r="A99" s="94"/>
      <c r="B99" s="114"/>
      <c r="C99" s="113"/>
      <c r="D99" s="24" t="s">
        <v>475</v>
      </c>
      <c r="E99" s="30">
        <v>21.29</v>
      </c>
      <c r="F99" s="26">
        <v>6</v>
      </c>
      <c r="G99" s="103"/>
      <c r="H99" s="118"/>
      <c r="I99" s="121"/>
      <c r="J99" s="27" t="s">
        <v>193</v>
      </c>
    </row>
    <row r="100" spans="1:10" ht="15" customHeight="1" x14ac:dyDescent="0.25">
      <c r="A100" s="94"/>
      <c r="B100" s="114"/>
      <c r="C100" s="113"/>
      <c r="D100" s="24" t="s">
        <v>476</v>
      </c>
      <c r="E100" s="30">
        <f>168.6-166.32</f>
        <v>2.2800000000000011</v>
      </c>
      <c r="F100" s="26">
        <v>6</v>
      </c>
      <c r="G100" s="103"/>
      <c r="H100" s="118"/>
      <c r="I100" s="121"/>
      <c r="J100" s="27" t="s">
        <v>193</v>
      </c>
    </row>
    <row r="101" spans="1:10" ht="15" customHeight="1" x14ac:dyDescent="0.25">
      <c r="A101" s="94"/>
      <c r="B101" s="114"/>
      <c r="C101" s="113"/>
      <c r="D101" s="24" t="s">
        <v>477</v>
      </c>
      <c r="E101" s="30">
        <f>179-168.6</f>
        <v>10.400000000000006</v>
      </c>
      <c r="F101" s="125">
        <v>1.5</v>
      </c>
      <c r="G101" s="103"/>
      <c r="H101" s="118"/>
      <c r="I101" s="121"/>
      <c r="J101" s="128" t="s">
        <v>193</v>
      </c>
    </row>
    <row r="102" spans="1:10" ht="16.5" customHeight="1" x14ac:dyDescent="0.25">
      <c r="A102" s="94"/>
      <c r="B102" s="114"/>
      <c r="C102" s="97" t="s">
        <v>47</v>
      </c>
      <c r="D102" s="24" t="s">
        <v>478</v>
      </c>
      <c r="E102" s="30">
        <v>35.299999999999997</v>
      </c>
      <c r="F102" s="127"/>
      <c r="G102" s="103"/>
      <c r="H102" s="118"/>
      <c r="I102" s="121"/>
      <c r="J102" s="128"/>
    </row>
    <row r="103" spans="1:10" ht="16.5" customHeight="1" x14ac:dyDescent="0.25">
      <c r="A103" s="94"/>
      <c r="B103" s="114"/>
      <c r="C103" s="98"/>
      <c r="D103" s="24" t="s">
        <v>479</v>
      </c>
      <c r="E103" s="30">
        <v>9.1</v>
      </c>
      <c r="F103" s="50">
        <v>6</v>
      </c>
      <c r="G103" s="102"/>
      <c r="H103" s="118"/>
      <c r="I103" s="121"/>
      <c r="J103" s="128"/>
    </row>
    <row r="104" spans="1:10" ht="26.25" customHeight="1" x14ac:dyDescent="0.25">
      <c r="A104" s="94">
        <v>31</v>
      </c>
      <c r="B104" s="22" t="s">
        <v>48</v>
      </c>
      <c r="C104" s="24"/>
      <c r="D104" s="24"/>
      <c r="E104" s="23">
        <f>E105+E107+E108</f>
        <v>64.516999999999996</v>
      </c>
      <c r="F104" s="32"/>
      <c r="G104" s="142" t="s">
        <v>525</v>
      </c>
      <c r="H104" s="117" t="s">
        <v>191</v>
      </c>
      <c r="I104" s="120" t="s">
        <v>185</v>
      </c>
      <c r="J104" s="77" t="s">
        <v>193</v>
      </c>
    </row>
    <row r="105" spans="1:10" x14ac:dyDescent="0.25">
      <c r="A105" s="94"/>
      <c r="B105" s="114" t="s">
        <v>37</v>
      </c>
      <c r="C105" s="113" t="s">
        <v>14</v>
      </c>
      <c r="D105" s="113" t="s">
        <v>269</v>
      </c>
      <c r="E105" s="132">
        <v>10.465</v>
      </c>
      <c r="F105" s="115">
        <v>6</v>
      </c>
      <c r="G105" s="142"/>
      <c r="H105" s="118"/>
      <c r="I105" s="121"/>
      <c r="J105" s="143" t="s">
        <v>193</v>
      </c>
    </row>
    <row r="106" spans="1:10" ht="22.5" customHeight="1" x14ac:dyDescent="0.25">
      <c r="A106" s="94"/>
      <c r="B106" s="114"/>
      <c r="C106" s="113"/>
      <c r="D106" s="113"/>
      <c r="E106" s="132"/>
      <c r="F106" s="115"/>
      <c r="G106" s="142"/>
      <c r="H106" s="118"/>
      <c r="I106" s="121"/>
      <c r="J106" s="143"/>
    </row>
    <row r="107" spans="1:10" ht="16.5" customHeight="1" x14ac:dyDescent="0.25">
      <c r="A107" s="94"/>
      <c r="B107" s="114"/>
      <c r="C107" s="113" t="s">
        <v>6</v>
      </c>
      <c r="D107" s="24" t="s">
        <v>270</v>
      </c>
      <c r="E107" s="30">
        <v>27.529</v>
      </c>
      <c r="F107" s="115"/>
      <c r="G107" s="142"/>
      <c r="H107" s="118"/>
      <c r="I107" s="121"/>
      <c r="J107" s="143"/>
    </row>
    <row r="108" spans="1:10" ht="16.5" customHeight="1" x14ac:dyDescent="0.25">
      <c r="A108" s="94"/>
      <c r="B108" s="114"/>
      <c r="C108" s="113"/>
      <c r="D108" s="24" t="s">
        <v>271</v>
      </c>
      <c r="E108" s="30">
        <v>26.523</v>
      </c>
      <c r="F108" s="32">
        <v>1.5</v>
      </c>
      <c r="G108" s="142"/>
      <c r="H108" s="118"/>
      <c r="I108" s="121"/>
      <c r="J108" s="77" t="s">
        <v>193</v>
      </c>
    </row>
    <row r="109" spans="1:10" ht="37.5" customHeight="1" x14ac:dyDescent="0.25">
      <c r="A109" s="51">
        <v>32</v>
      </c>
      <c r="B109" s="42" t="s">
        <v>49</v>
      </c>
      <c r="C109" s="24" t="s">
        <v>6</v>
      </c>
      <c r="D109" s="49" t="s">
        <v>275</v>
      </c>
      <c r="E109" s="52">
        <v>37.310670000000002</v>
      </c>
      <c r="F109" s="32">
        <v>6</v>
      </c>
      <c r="G109" s="68" t="s">
        <v>525</v>
      </c>
      <c r="H109" s="119"/>
      <c r="I109" s="122"/>
      <c r="J109" s="77" t="s">
        <v>193</v>
      </c>
    </row>
    <row r="110" spans="1:10" ht="39.75" customHeight="1" x14ac:dyDescent="0.25">
      <c r="A110" s="51">
        <v>33</v>
      </c>
      <c r="B110" s="22" t="s">
        <v>50</v>
      </c>
      <c r="C110" s="24" t="s">
        <v>6</v>
      </c>
      <c r="D110" s="24" t="s">
        <v>480</v>
      </c>
      <c r="E110" s="23">
        <v>0.5</v>
      </c>
      <c r="F110" s="32">
        <v>6</v>
      </c>
      <c r="G110" s="27" t="s">
        <v>525</v>
      </c>
      <c r="H110" s="118" t="s">
        <v>191</v>
      </c>
      <c r="I110" s="121" t="s">
        <v>185</v>
      </c>
      <c r="J110" s="27" t="s">
        <v>193</v>
      </c>
    </row>
    <row r="111" spans="1:10" ht="35.25" customHeight="1" x14ac:dyDescent="0.25">
      <c r="A111" s="51">
        <v>34</v>
      </c>
      <c r="B111" s="22" t="s">
        <v>51</v>
      </c>
      <c r="C111" s="24" t="s">
        <v>6</v>
      </c>
      <c r="D111" s="24" t="s">
        <v>481</v>
      </c>
      <c r="E111" s="23">
        <v>5.5640000000000001</v>
      </c>
      <c r="F111" s="32">
        <v>6</v>
      </c>
      <c r="G111" s="27" t="s">
        <v>525</v>
      </c>
      <c r="H111" s="118"/>
      <c r="I111" s="121"/>
      <c r="J111" s="27" t="s">
        <v>193</v>
      </c>
    </row>
    <row r="112" spans="1:10" ht="35.25" customHeight="1" x14ac:dyDescent="0.25">
      <c r="A112" s="51">
        <v>35</v>
      </c>
      <c r="B112" s="22" t="s">
        <v>52</v>
      </c>
      <c r="C112" s="24" t="s">
        <v>6</v>
      </c>
      <c r="D112" s="24" t="s">
        <v>482</v>
      </c>
      <c r="E112" s="23">
        <v>4.8289999999999997</v>
      </c>
      <c r="F112" s="32">
        <v>6</v>
      </c>
      <c r="G112" s="27" t="s">
        <v>525</v>
      </c>
      <c r="H112" s="118"/>
      <c r="I112" s="121"/>
      <c r="J112" s="27" t="s">
        <v>193</v>
      </c>
    </row>
    <row r="113" spans="1:10" ht="38.25" customHeight="1" x14ac:dyDescent="0.25">
      <c r="A113" s="51">
        <v>36</v>
      </c>
      <c r="B113" s="22" t="s">
        <v>53</v>
      </c>
      <c r="C113" s="24" t="s">
        <v>6</v>
      </c>
      <c r="D113" s="24" t="s">
        <v>276</v>
      </c>
      <c r="E113" s="23">
        <v>12.087999999999999</v>
      </c>
      <c r="F113" s="32">
        <v>6</v>
      </c>
      <c r="G113" s="27" t="s">
        <v>525</v>
      </c>
      <c r="H113" s="118"/>
      <c r="I113" s="121"/>
      <c r="J113" s="27" t="s">
        <v>193</v>
      </c>
    </row>
    <row r="114" spans="1:10" ht="54.75" customHeight="1" x14ac:dyDescent="0.25">
      <c r="A114" s="51">
        <v>37</v>
      </c>
      <c r="B114" s="22" t="s">
        <v>54</v>
      </c>
      <c r="C114" s="24" t="s">
        <v>6</v>
      </c>
      <c r="D114" s="24" t="s">
        <v>277</v>
      </c>
      <c r="E114" s="23">
        <v>0.315</v>
      </c>
      <c r="F114" s="32">
        <v>6</v>
      </c>
      <c r="G114" s="27" t="s">
        <v>525</v>
      </c>
      <c r="H114" s="118"/>
      <c r="I114" s="121"/>
      <c r="J114" s="27" t="s">
        <v>193</v>
      </c>
    </row>
    <row r="115" spans="1:10" ht="38.25" customHeight="1" x14ac:dyDescent="0.25">
      <c r="A115" s="51">
        <v>38</v>
      </c>
      <c r="B115" s="22" t="s">
        <v>55</v>
      </c>
      <c r="C115" s="24" t="s">
        <v>6</v>
      </c>
      <c r="D115" s="24" t="s">
        <v>278</v>
      </c>
      <c r="E115" s="23">
        <v>1.7250000000000001</v>
      </c>
      <c r="F115" s="32">
        <v>6</v>
      </c>
      <c r="G115" s="27" t="s">
        <v>525</v>
      </c>
      <c r="H115" s="118"/>
      <c r="I115" s="121"/>
      <c r="J115" s="27" t="s">
        <v>193</v>
      </c>
    </row>
    <row r="116" spans="1:10" ht="44.25" customHeight="1" x14ac:dyDescent="0.25">
      <c r="A116" s="51">
        <v>39</v>
      </c>
      <c r="B116" s="42" t="s">
        <v>178</v>
      </c>
      <c r="C116" s="24" t="s">
        <v>6</v>
      </c>
      <c r="D116" s="24" t="s">
        <v>279</v>
      </c>
      <c r="E116" s="23">
        <v>2.2810000000000001</v>
      </c>
      <c r="F116" s="32">
        <v>6</v>
      </c>
      <c r="G116" s="27" t="s">
        <v>525</v>
      </c>
      <c r="H116" s="118"/>
      <c r="I116" s="121"/>
      <c r="J116" s="27" t="s">
        <v>193</v>
      </c>
    </row>
    <row r="117" spans="1:10" ht="38.25" customHeight="1" x14ac:dyDescent="0.25">
      <c r="A117" s="51">
        <v>40</v>
      </c>
      <c r="B117" s="22" t="s">
        <v>181</v>
      </c>
      <c r="C117" s="24" t="s">
        <v>6</v>
      </c>
      <c r="D117" s="24" t="s">
        <v>280</v>
      </c>
      <c r="E117" s="23">
        <v>0.39300000000000002</v>
      </c>
      <c r="F117" s="32">
        <v>6</v>
      </c>
      <c r="G117" s="27" t="s">
        <v>525</v>
      </c>
      <c r="H117" s="119"/>
      <c r="I117" s="122"/>
      <c r="J117" s="27" t="s">
        <v>193</v>
      </c>
    </row>
    <row r="118" spans="1:10" ht="38.25" customHeight="1" x14ac:dyDescent="0.25">
      <c r="A118" s="51">
        <v>41</v>
      </c>
      <c r="B118" s="22" t="s">
        <v>56</v>
      </c>
      <c r="C118" s="24" t="s">
        <v>30</v>
      </c>
      <c r="D118" s="24" t="s">
        <v>483</v>
      </c>
      <c r="E118" s="23">
        <v>13.7</v>
      </c>
      <c r="F118" s="32">
        <v>6</v>
      </c>
      <c r="G118" s="27" t="s">
        <v>525</v>
      </c>
      <c r="H118" s="117" t="s">
        <v>191</v>
      </c>
      <c r="I118" s="120" t="s">
        <v>185</v>
      </c>
      <c r="J118" s="27" t="s">
        <v>193</v>
      </c>
    </row>
    <row r="119" spans="1:10" ht="57.75" customHeight="1" x14ac:dyDescent="0.25">
      <c r="A119" s="51">
        <v>42</v>
      </c>
      <c r="B119" s="22" t="s">
        <v>57</v>
      </c>
      <c r="C119" s="24" t="s">
        <v>30</v>
      </c>
      <c r="D119" s="24" t="s">
        <v>484</v>
      </c>
      <c r="E119" s="23">
        <v>1.7</v>
      </c>
      <c r="F119" s="32">
        <v>6</v>
      </c>
      <c r="G119" s="27" t="s">
        <v>525</v>
      </c>
      <c r="H119" s="118"/>
      <c r="I119" s="121"/>
      <c r="J119" s="27" t="s">
        <v>193</v>
      </c>
    </row>
    <row r="120" spans="1:10" ht="38.25" customHeight="1" x14ac:dyDescent="0.25">
      <c r="A120" s="51">
        <v>43</v>
      </c>
      <c r="B120" s="22" t="s">
        <v>58</v>
      </c>
      <c r="C120" s="24" t="s">
        <v>30</v>
      </c>
      <c r="D120" s="24" t="s">
        <v>485</v>
      </c>
      <c r="E120" s="23">
        <v>0.6</v>
      </c>
      <c r="F120" s="32">
        <v>6</v>
      </c>
      <c r="G120" s="27" t="s">
        <v>525</v>
      </c>
      <c r="H120" s="118"/>
      <c r="I120" s="121"/>
      <c r="J120" s="27" t="s">
        <v>193</v>
      </c>
    </row>
    <row r="121" spans="1:10" ht="38.25" customHeight="1" x14ac:dyDescent="0.25">
      <c r="A121" s="51">
        <v>44</v>
      </c>
      <c r="B121" s="42" t="s">
        <v>177</v>
      </c>
      <c r="C121" s="24" t="s">
        <v>30</v>
      </c>
      <c r="D121" s="24" t="s">
        <v>486</v>
      </c>
      <c r="E121" s="23">
        <v>1.48</v>
      </c>
      <c r="F121" s="32">
        <v>6</v>
      </c>
      <c r="G121" s="27" t="s">
        <v>525</v>
      </c>
      <c r="H121" s="118"/>
      <c r="I121" s="121"/>
      <c r="J121" s="27" t="s">
        <v>193</v>
      </c>
    </row>
    <row r="122" spans="1:10" ht="38.25" customHeight="1" x14ac:dyDescent="0.25">
      <c r="A122" s="51">
        <v>45</v>
      </c>
      <c r="B122" s="22" t="s">
        <v>59</v>
      </c>
      <c r="C122" s="24" t="s">
        <v>30</v>
      </c>
      <c r="D122" s="24" t="s">
        <v>487</v>
      </c>
      <c r="E122" s="23">
        <v>0.85</v>
      </c>
      <c r="F122" s="32">
        <v>6</v>
      </c>
      <c r="G122" s="27" t="s">
        <v>525</v>
      </c>
      <c r="H122" s="118"/>
      <c r="I122" s="121"/>
      <c r="J122" s="27" t="s">
        <v>193</v>
      </c>
    </row>
    <row r="123" spans="1:10" ht="38.25" customHeight="1" x14ac:dyDescent="0.25">
      <c r="A123" s="51">
        <v>46</v>
      </c>
      <c r="B123" s="22" t="s">
        <v>60</v>
      </c>
      <c r="C123" s="24" t="s">
        <v>30</v>
      </c>
      <c r="D123" s="24" t="s">
        <v>488</v>
      </c>
      <c r="E123" s="23">
        <v>2.3199999999999998</v>
      </c>
      <c r="F123" s="32">
        <v>6</v>
      </c>
      <c r="G123" s="27" t="s">
        <v>525</v>
      </c>
      <c r="H123" s="118"/>
      <c r="I123" s="121"/>
      <c r="J123" s="27" t="s">
        <v>193</v>
      </c>
    </row>
    <row r="124" spans="1:10" ht="38.25" customHeight="1" x14ac:dyDescent="0.25">
      <c r="A124" s="51">
        <v>47</v>
      </c>
      <c r="B124" s="22" t="s">
        <v>61</v>
      </c>
      <c r="C124" s="24" t="s">
        <v>30</v>
      </c>
      <c r="D124" s="24" t="s">
        <v>416</v>
      </c>
      <c r="E124" s="23">
        <v>2</v>
      </c>
      <c r="F124" s="32">
        <v>6</v>
      </c>
      <c r="G124" s="27" t="s">
        <v>525</v>
      </c>
      <c r="H124" s="119"/>
      <c r="I124" s="122"/>
      <c r="J124" s="27" t="s">
        <v>193</v>
      </c>
    </row>
    <row r="125" spans="1:10" ht="38.25" customHeight="1" x14ac:dyDescent="0.25">
      <c r="A125" s="51">
        <v>48</v>
      </c>
      <c r="B125" s="22" t="s">
        <v>62</v>
      </c>
      <c r="C125" s="24" t="s">
        <v>30</v>
      </c>
      <c r="D125" s="24" t="s">
        <v>489</v>
      </c>
      <c r="E125" s="33">
        <v>15</v>
      </c>
      <c r="F125" s="32">
        <v>6</v>
      </c>
      <c r="G125" s="27" t="s">
        <v>525</v>
      </c>
      <c r="H125" s="117" t="s">
        <v>191</v>
      </c>
      <c r="I125" s="120" t="s">
        <v>185</v>
      </c>
      <c r="J125" s="27" t="s">
        <v>193</v>
      </c>
    </row>
    <row r="126" spans="1:10" ht="38.25" customHeight="1" x14ac:dyDescent="0.25">
      <c r="A126" s="51">
        <v>49</v>
      </c>
      <c r="B126" s="22" t="s">
        <v>63</v>
      </c>
      <c r="C126" s="24" t="s">
        <v>30</v>
      </c>
      <c r="D126" s="24" t="s">
        <v>490</v>
      </c>
      <c r="E126" s="33">
        <v>4.5999999999999996</v>
      </c>
      <c r="F126" s="32">
        <v>6</v>
      </c>
      <c r="G126" s="27" t="s">
        <v>525</v>
      </c>
      <c r="H126" s="118"/>
      <c r="I126" s="121"/>
      <c r="J126" s="27" t="s">
        <v>193</v>
      </c>
    </row>
    <row r="127" spans="1:10" ht="29.25" customHeight="1" x14ac:dyDescent="0.25">
      <c r="A127" s="92">
        <v>50</v>
      </c>
      <c r="B127" s="99" t="s">
        <v>64</v>
      </c>
      <c r="C127" s="97" t="s">
        <v>30</v>
      </c>
      <c r="D127" s="24" t="s">
        <v>491</v>
      </c>
      <c r="E127" s="23">
        <v>3.2</v>
      </c>
      <c r="F127" s="32">
        <v>6</v>
      </c>
      <c r="G127" s="101" t="s">
        <v>525</v>
      </c>
      <c r="H127" s="118"/>
      <c r="I127" s="121"/>
      <c r="J127" s="27" t="s">
        <v>193</v>
      </c>
    </row>
    <row r="128" spans="1:10" ht="29.25" customHeight="1" x14ac:dyDescent="0.25">
      <c r="A128" s="93"/>
      <c r="B128" s="100"/>
      <c r="C128" s="98"/>
      <c r="D128" s="24" t="s">
        <v>492</v>
      </c>
      <c r="E128" s="23">
        <f>7.6-3.2</f>
        <v>4.3999999999999995</v>
      </c>
      <c r="F128" s="32">
        <v>1.5</v>
      </c>
      <c r="G128" s="102"/>
      <c r="H128" s="118"/>
      <c r="I128" s="121"/>
      <c r="J128" s="27" t="s">
        <v>193</v>
      </c>
    </row>
    <row r="129" spans="1:10" ht="52.5" customHeight="1" x14ac:dyDescent="0.25">
      <c r="A129" s="51">
        <v>51</v>
      </c>
      <c r="B129" s="22" t="s">
        <v>65</v>
      </c>
      <c r="C129" s="24" t="s">
        <v>30</v>
      </c>
      <c r="D129" s="24" t="s">
        <v>493</v>
      </c>
      <c r="E129" s="23">
        <v>1.07</v>
      </c>
      <c r="F129" s="32">
        <v>6</v>
      </c>
      <c r="G129" s="27" t="s">
        <v>525</v>
      </c>
      <c r="H129" s="118"/>
      <c r="I129" s="121"/>
      <c r="J129" s="27" t="s">
        <v>193</v>
      </c>
    </row>
    <row r="130" spans="1:10" ht="41.25" customHeight="1" x14ac:dyDescent="0.25">
      <c r="A130" s="51">
        <v>52</v>
      </c>
      <c r="B130" s="22" t="s">
        <v>66</v>
      </c>
      <c r="C130" s="24" t="s">
        <v>30</v>
      </c>
      <c r="D130" s="24" t="s">
        <v>494</v>
      </c>
      <c r="E130" s="23">
        <v>1.4</v>
      </c>
      <c r="F130" s="32">
        <v>6</v>
      </c>
      <c r="G130" s="27" t="s">
        <v>525</v>
      </c>
      <c r="H130" s="119"/>
      <c r="I130" s="122"/>
      <c r="J130" s="27" t="s">
        <v>193</v>
      </c>
    </row>
    <row r="131" spans="1:10" ht="38.25" customHeight="1" x14ac:dyDescent="0.25">
      <c r="A131" s="51">
        <v>53</v>
      </c>
      <c r="B131" s="22" t="s">
        <v>281</v>
      </c>
      <c r="C131" s="24" t="s">
        <v>31</v>
      </c>
      <c r="D131" s="24" t="s">
        <v>495</v>
      </c>
      <c r="E131" s="23">
        <v>19.399999999999999</v>
      </c>
      <c r="F131" s="32">
        <v>6</v>
      </c>
      <c r="G131" s="27" t="s">
        <v>525</v>
      </c>
      <c r="H131" s="117" t="s">
        <v>191</v>
      </c>
      <c r="I131" s="120" t="s">
        <v>185</v>
      </c>
      <c r="J131" s="27" t="s">
        <v>193</v>
      </c>
    </row>
    <row r="132" spans="1:10" ht="38.25" customHeight="1" x14ac:dyDescent="0.25">
      <c r="A132" s="51">
        <v>54</v>
      </c>
      <c r="B132" s="22" t="s">
        <v>67</v>
      </c>
      <c r="C132" s="24" t="s">
        <v>31</v>
      </c>
      <c r="D132" s="24" t="s">
        <v>496</v>
      </c>
      <c r="E132" s="23">
        <v>39.4</v>
      </c>
      <c r="F132" s="32">
        <v>6</v>
      </c>
      <c r="G132" s="27" t="s">
        <v>525</v>
      </c>
      <c r="H132" s="118"/>
      <c r="I132" s="121"/>
      <c r="J132" s="27" t="s">
        <v>193</v>
      </c>
    </row>
    <row r="133" spans="1:10" ht="21" customHeight="1" x14ac:dyDescent="0.25">
      <c r="A133" s="94">
        <v>55</v>
      </c>
      <c r="B133" s="95" t="s">
        <v>68</v>
      </c>
      <c r="C133" s="113" t="s">
        <v>31</v>
      </c>
      <c r="D133" s="24" t="s">
        <v>497</v>
      </c>
      <c r="E133" s="23">
        <v>62.96</v>
      </c>
      <c r="F133" s="32">
        <v>6</v>
      </c>
      <c r="G133" s="101" t="s">
        <v>525</v>
      </c>
      <c r="H133" s="118"/>
      <c r="I133" s="121"/>
      <c r="J133" s="27" t="s">
        <v>193</v>
      </c>
    </row>
    <row r="134" spans="1:10" ht="21" customHeight="1" x14ac:dyDescent="0.25">
      <c r="A134" s="94"/>
      <c r="B134" s="95"/>
      <c r="C134" s="113"/>
      <c r="D134" s="24" t="s">
        <v>498</v>
      </c>
      <c r="E134" s="23">
        <v>4.12</v>
      </c>
      <c r="F134" s="32">
        <v>1.5</v>
      </c>
      <c r="G134" s="102"/>
      <c r="H134" s="118"/>
      <c r="I134" s="121"/>
      <c r="J134" s="27" t="s">
        <v>193</v>
      </c>
    </row>
    <row r="135" spans="1:10" ht="39.75" customHeight="1" x14ac:dyDescent="0.25">
      <c r="A135" s="25">
        <v>56</v>
      </c>
      <c r="B135" s="22" t="s">
        <v>69</v>
      </c>
      <c r="C135" s="24" t="s">
        <v>31</v>
      </c>
      <c r="D135" s="24" t="s">
        <v>499</v>
      </c>
      <c r="E135" s="23">
        <v>1.5</v>
      </c>
      <c r="F135" s="32">
        <v>6</v>
      </c>
      <c r="G135" s="27" t="s">
        <v>525</v>
      </c>
      <c r="H135" s="118"/>
      <c r="I135" s="121"/>
      <c r="J135" s="27" t="s">
        <v>193</v>
      </c>
    </row>
    <row r="136" spans="1:10" ht="38.25" customHeight="1" x14ac:dyDescent="0.25">
      <c r="A136" s="80">
        <v>57</v>
      </c>
      <c r="B136" s="22" t="s">
        <v>70</v>
      </c>
      <c r="C136" s="24" t="s">
        <v>31</v>
      </c>
      <c r="D136" s="24" t="s">
        <v>500</v>
      </c>
      <c r="E136" s="23">
        <v>3.4</v>
      </c>
      <c r="F136" s="32">
        <v>6</v>
      </c>
      <c r="G136" s="27" t="s">
        <v>525</v>
      </c>
      <c r="H136" s="118"/>
      <c r="I136" s="121"/>
      <c r="J136" s="27" t="s">
        <v>193</v>
      </c>
    </row>
    <row r="137" spans="1:10" ht="38.25" customHeight="1" x14ac:dyDescent="0.25">
      <c r="A137" s="80">
        <v>58</v>
      </c>
      <c r="B137" s="22" t="s">
        <v>71</v>
      </c>
      <c r="C137" s="24" t="s">
        <v>31</v>
      </c>
      <c r="D137" s="24" t="s">
        <v>501</v>
      </c>
      <c r="E137" s="23">
        <v>0.8</v>
      </c>
      <c r="F137" s="32">
        <v>6</v>
      </c>
      <c r="G137" s="27" t="s">
        <v>525</v>
      </c>
      <c r="H137" s="118"/>
      <c r="I137" s="121"/>
      <c r="J137" s="27" t="s">
        <v>193</v>
      </c>
    </row>
    <row r="138" spans="1:10" ht="38.25" customHeight="1" x14ac:dyDescent="0.25">
      <c r="A138" s="80">
        <v>59</v>
      </c>
      <c r="B138" s="22" t="s">
        <v>72</v>
      </c>
      <c r="C138" s="24" t="s">
        <v>31</v>
      </c>
      <c r="D138" s="24" t="s">
        <v>381</v>
      </c>
      <c r="E138" s="23">
        <v>1</v>
      </c>
      <c r="F138" s="32">
        <v>6</v>
      </c>
      <c r="G138" s="27" t="s">
        <v>525</v>
      </c>
      <c r="H138" s="118"/>
      <c r="I138" s="121"/>
      <c r="J138" s="27" t="s">
        <v>193</v>
      </c>
    </row>
    <row r="139" spans="1:10" ht="42" customHeight="1" x14ac:dyDescent="0.25">
      <c r="A139" s="80">
        <v>60</v>
      </c>
      <c r="B139" s="22" t="s">
        <v>73</v>
      </c>
      <c r="C139" s="24" t="s">
        <v>31</v>
      </c>
      <c r="D139" s="24" t="s">
        <v>502</v>
      </c>
      <c r="E139" s="23">
        <v>0.8</v>
      </c>
      <c r="F139" s="32">
        <v>6</v>
      </c>
      <c r="G139" s="27" t="s">
        <v>525</v>
      </c>
      <c r="H139" s="118"/>
      <c r="I139" s="121"/>
      <c r="J139" s="27" t="s">
        <v>193</v>
      </c>
    </row>
    <row r="140" spans="1:10" ht="42.75" customHeight="1" x14ac:dyDescent="0.25">
      <c r="A140" s="80">
        <v>61</v>
      </c>
      <c r="B140" s="22" t="s">
        <v>74</v>
      </c>
      <c r="C140" s="24" t="s">
        <v>31</v>
      </c>
      <c r="D140" s="24" t="s">
        <v>503</v>
      </c>
      <c r="E140" s="23">
        <v>1.865</v>
      </c>
      <c r="F140" s="32">
        <v>6</v>
      </c>
      <c r="G140" s="27" t="s">
        <v>525</v>
      </c>
      <c r="H140" s="118"/>
      <c r="I140" s="121"/>
      <c r="J140" s="27" t="s">
        <v>193</v>
      </c>
    </row>
    <row r="141" spans="1:10" ht="38.25" customHeight="1" x14ac:dyDescent="0.25">
      <c r="A141" s="80">
        <v>62</v>
      </c>
      <c r="B141" s="22" t="s">
        <v>282</v>
      </c>
      <c r="C141" s="24" t="s">
        <v>31</v>
      </c>
      <c r="D141" s="24" t="s">
        <v>504</v>
      </c>
      <c r="E141" s="23">
        <v>3.25</v>
      </c>
      <c r="F141" s="32">
        <v>6</v>
      </c>
      <c r="G141" s="27" t="s">
        <v>525</v>
      </c>
      <c r="H141" s="119"/>
      <c r="I141" s="122"/>
      <c r="J141" s="27" t="s">
        <v>193</v>
      </c>
    </row>
    <row r="142" spans="1:10" ht="42.75" customHeight="1" x14ac:dyDescent="0.25">
      <c r="A142" s="80">
        <v>63</v>
      </c>
      <c r="B142" s="22" t="s">
        <v>75</v>
      </c>
      <c r="C142" s="24" t="s">
        <v>31</v>
      </c>
      <c r="D142" s="24" t="s">
        <v>505</v>
      </c>
      <c r="E142" s="23">
        <v>4.5</v>
      </c>
      <c r="F142" s="32">
        <v>6</v>
      </c>
      <c r="G142" s="27" t="s">
        <v>525</v>
      </c>
      <c r="H142" s="117" t="s">
        <v>191</v>
      </c>
      <c r="I142" s="120" t="s">
        <v>185</v>
      </c>
      <c r="J142" s="27" t="s">
        <v>193</v>
      </c>
    </row>
    <row r="143" spans="1:10" ht="44.25" customHeight="1" x14ac:dyDescent="0.25">
      <c r="A143" s="80">
        <v>64</v>
      </c>
      <c r="B143" s="22" t="s">
        <v>76</v>
      </c>
      <c r="C143" s="24" t="s">
        <v>31</v>
      </c>
      <c r="D143" s="24" t="s">
        <v>506</v>
      </c>
      <c r="E143" s="23">
        <v>1.8</v>
      </c>
      <c r="F143" s="32">
        <v>6</v>
      </c>
      <c r="G143" s="27" t="s">
        <v>525</v>
      </c>
      <c r="H143" s="118"/>
      <c r="I143" s="121"/>
      <c r="J143" s="27" t="s">
        <v>193</v>
      </c>
    </row>
    <row r="144" spans="1:10" ht="38.25" customHeight="1" x14ac:dyDescent="0.25">
      <c r="A144" s="80">
        <v>65</v>
      </c>
      <c r="B144" s="22" t="s">
        <v>77</v>
      </c>
      <c r="C144" s="24" t="s">
        <v>31</v>
      </c>
      <c r="D144" s="24" t="s">
        <v>499</v>
      </c>
      <c r="E144" s="23">
        <v>1.5</v>
      </c>
      <c r="F144" s="32">
        <v>6</v>
      </c>
      <c r="G144" s="27" t="s">
        <v>525</v>
      </c>
      <c r="H144" s="119"/>
      <c r="I144" s="122"/>
      <c r="J144" s="27" t="s">
        <v>193</v>
      </c>
    </row>
    <row r="145" spans="1:10" ht="38.25" customHeight="1" x14ac:dyDescent="0.25">
      <c r="A145" s="80">
        <v>66</v>
      </c>
      <c r="B145" s="22" t="s">
        <v>78</v>
      </c>
      <c r="C145" s="24" t="s">
        <v>42</v>
      </c>
      <c r="D145" s="24" t="s">
        <v>507</v>
      </c>
      <c r="E145" s="39">
        <v>58.3</v>
      </c>
      <c r="F145" s="32">
        <v>1.5</v>
      </c>
      <c r="G145" s="27" t="s">
        <v>525</v>
      </c>
      <c r="H145" s="117" t="s">
        <v>191</v>
      </c>
      <c r="I145" s="120" t="s">
        <v>185</v>
      </c>
      <c r="J145" s="27" t="s">
        <v>193</v>
      </c>
    </row>
    <row r="146" spans="1:10" ht="21" customHeight="1" x14ac:dyDescent="0.25">
      <c r="A146" s="94">
        <v>67</v>
      </c>
      <c r="B146" s="95" t="s">
        <v>79</v>
      </c>
      <c r="C146" s="113" t="s">
        <v>42</v>
      </c>
      <c r="D146" s="24" t="s">
        <v>508</v>
      </c>
      <c r="E146" s="23">
        <v>14.91</v>
      </c>
      <c r="F146" s="32">
        <v>6</v>
      </c>
      <c r="G146" s="101" t="s">
        <v>525</v>
      </c>
      <c r="H146" s="118"/>
      <c r="I146" s="121"/>
      <c r="J146" s="27" t="s">
        <v>193</v>
      </c>
    </row>
    <row r="147" spans="1:10" ht="19.5" customHeight="1" x14ac:dyDescent="0.25">
      <c r="A147" s="94"/>
      <c r="B147" s="95"/>
      <c r="C147" s="113"/>
      <c r="D147" s="24" t="s">
        <v>509</v>
      </c>
      <c r="E147" s="23">
        <v>36.4</v>
      </c>
      <c r="F147" s="32">
        <v>1.5</v>
      </c>
      <c r="G147" s="102"/>
      <c r="H147" s="118"/>
      <c r="I147" s="121"/>
      <c r="J147" s="27" t="s">
        <v>193</v>
      </c>
    </row>
    <row r="148" spans="1:10" ht="38.25" customHeight="1" x14ac:dyDescent="0.25">
      <c r="A148" s="25">
        <v>68</v>
      </c>
      <c r="B148" s="22" t="s">
        <v>80</v>
      </c>
      <c r="C148" s="24" t="s">
        <v>42</v>
      </c>
      <c r="D148" s="24" t="s">
        <v>510</v>
      </c>
      <c r="E148" s="23">
        <v>37.799999999999997</v>
      </c>
      <c r="F148" s="32">
        <v>1.5</v>
      </c>
      <c r="G148" s="27" t="s">
        <v>525</v>
      </c>
      <c r="H148" s="118"/>
      <c r="I148" s="121"/>
      <c r="J148" s="27" t="s">
        <v>193</v>
      </c>
    </row>
    <row r="149" spans="1:10" ht="38.25" customHeight="1" x14ac:dyDescent="0.25">
      <c r="A149" s="25">
        <v>69</v>
      </c>
      <c r="B149" s="22" t="s">
        <v>81</v>
      </c>
      <c r="C149" s="24" t="s">
        <v>42</v>
      </c>
      <c r="D149" s="24" t="s">
        <v>511</v>
      </c>
      <c r="E149" s="23">
        <v>18.73</v>
      </c>
      <c r="F149" s="32">
        <v>1.5</v>
      </c>
      <c r="G149" s="27" t="s">
        <v>525</v>
      </c>
      <c r="H149" s="118"/>
      <c r="I149" s="121"/>
      <c r="J149" s="27" t="s">
        <v>193</v>
      </c>
    </row>
    <row r="150" spans="1:10" ht="42.75" customHeight="1" x14ac:dyDescent="0.25">
      <c r="A150" s="25">
        <v>70</v>
      </c>
      <c r="B150" s="22" t="s">
        <v>82</v>
      </c>
      <c r="C150" s="24" t="s">
        <v>42</v>
      </c>
      <c r="D150" s="24" t="s">
        <v>512</v>
      </c>
      <c r="E150" s="23">
        <v>8.2899999999999991</v>
      </c>
      <c r="F150" s="32">
        <v>6</v>
      </c>
      <c r="G150" s="27" t="s">
        <v>525</v>
      </c>
      <c r="H150" s="118"/>
      <c r="I150" s="121"/>
      <c r="J150" s="27" t="s">
        <v>193</v>
      </c>
    </row>
    <row r="151" spans="1:10" ht="22.5" customHeight="1" x14ac:dyDescent="0.25">
      <c r="A151" s="94">
        <v>71</v>
      </c>
      <c r="B151" s="95" t="s">
        <v>83</v>
      </c>
      <c r="C151" s="113" t="s">
        <v>42</v>
      </c>
      <c r="D151" s="24" t="s">
        <v>513</v>
      </c>
      <c r="E151" s="23">
        <v>4.6500000000000004</v>
      </c>
      <c r="F151" s="32">
        <v>6</v>
      </c>
      <c r="G151" s="101" t="s">
        <v>525</v>
      </c>
      <c r="H151" s="118"/>
      <c r="I151" s="121"/>
      <c r="J151" s="27" t="s">
        <v>193</v>
      </c>
    </row>
    <row r="152" spans="1:10" ht="21.75" customHeight="1" x14ac:dyDescent="0.25">
      <c r="A152" s="94"/>
      <c r="B152" s="95"/>
      <c r="C152" s="113"/>
      <c r="D152" s="24" t="s">
        <v>514</v>
      </c>
      <c r="E152" s="23">
        <v>5</v>
      </c>
      <c r="F152" s="32">
        <v>1.5</v>
      </c>
      <c r="G152" s="102"/>
      <c r="H152" s="118"/>
      <c r="I152" s="121"/>
      <c r="J152" s="27" t="s">
        <v>193</v>
      </c>
    </row>
    <row r="153" spans="1:10" ht="42" customHeight="1" x14ac:dyDescent="0.25">
      <c r="A153" s="25">
        <v>72</v>
      </c>
      <c r="B153" s="22" t="s">
        <v>84</v>
      </c>
      <c r="C153" s="24" t="s">
        <v>42</v>
      </c>
      <c r="D153" s="24" t="s">
        <v>515</v>
      </c>
      <c r="E153" s="23">
        <v>1.88</v>
      </c>
      <c r="F153" s="32">
        <v>6</v>
      </c>
      <c r="G153" s="27" t="s">
        <v>525</v>
      </c>
      <c r="H153" s="118"/>
      <c r="I153" s="121"/>
      <c r="J153" s="27" t="s">
        <v>193</v>
      </c>
    </row>
    <row r="154" spans="1:10" ht="42" customHeight="1" x14ac:dyDescent="0.25">
      <c r="A154" s="25">
        <v>73</v>
      </c>
      <c r="B154" s="22" t="s">
        <v>85</v>
      </c>
      <c r="C154" s="24" t="s">
        <v>42</v>
      </c>
      <c r="D154" s="24" t="s">
        <v>516</v>
      </c>
      <c r="E154" s="23">
        <v>0.76</v>
      </c>
      <c r="F154" s="32">
        <v>6</v>
      </c>
      <c r="G154" s="27" t="s">
        <v>525</v>
      </c>
      <c r="H154" s="119"/>
      <c r="I154" s="122"/>
      <c r="J154" s="27" t="s">
        <v>193</v>
      </c>
    </row>
    <row r="155" spans="1:10" ht="23.25" customHeight="1" x14ac:dyDescent="0.25">
      <c r="A155" s="94">
        <v>74</v>
      </c>
      <c r="B155" s="95" t="s">
        <v>86</v>
      </c>
      <c r="C155" s="113" t="s">
        <v>35</v>
      </c>
      <c r="D155" s="24" t="s">
        <v>299</v>
      </c>
      <c r="E155" s="23">
        <v>40.381999999999998</v>
      </c>
      <c r="F155" s="32">
        <v>6</v>
      </c>
      <c r="G155" s="101" t="s">
        <v>525</v>
      </c>
      <c r="H155" s="117" t="s">
        <v>191</v>
      </c>
      <c r="I155" s="120" t="s">
        <v>185</v>
      </c>
      <c r="J155" s="27" t="s">
        <v>193</v>
      </c>
    </row>
    <row r="156" spans="1:10" ht="21" customHeight="1" x14ac:dyDescent="0.25">
      <c r="A156" s="94"/>
      <c r="B156" s="95"/>
      <c r="C156" s="113"/>
      <c r="D156" s="24" t="s">
        <v>300</v>
      </c>
      <c r="E156" s="23">
        <v>20.646999999999998</v>
      </c>
      <c r="F156" s="32">
        <v>1.5</v>
      </c>
      <c r="G156" s="102"/>
      <c r="H156" s="118"/>
      <c r="I156" s="121"/>
      <c r="J156" s="27" t="s">
        <v>193</v>
      </c>
    </row>
    <row r="157" spans="1:10" ht="58.5" customHeight="1" x14ac:dyDescent="0.25">
      <c r="A157" s="25">
        <v>75</v>
      </c>
      <c r="B157" s="42" t="s">
        <v>213</v>
      </c>
      <c r="C157" s="24" t="s">
        <v>35</v>
      </c>
      <c r="D157" s="24" t="s">
        <v>301</v>
      </c>
      <c r="E157" s="23">
        <v>43.393000000000001</v>
      </c>
      <c r="F157" s="32">
        <v>6</v>
      </c>
      <c r="G157" s="27" t="s">
        <v>525</v>
      </c>
      <c r="H157" s="118"/>
      <c r="I157" s="121"/>
      <c r="J157" s="27" t="s">
        <v>193</v>
      </c>
    </row>
    <row r="158" spans="1:10" ht="45" customHeight="1" x14ac:dyDescent="0.25">
      <c r="A158" s="88">
        <v>76</v>
      </c>
      <c r="B158" s="22" t="s">
        <v>283</v>
      </c>
      <c r="C158" s="24"/>
      <c r="D158" s="24"/>
      <c r="E158" s="23">
        <f>SUM(E159:E160)</f>
        <v>15.632999999999999</v>
      </c>
      <c r="F158" s="32"/>
      <c r="G158" s="101" t="s">
        <v>525</v>
      </c>
      <c r="H158" s="118"/>
      <c r="I158" s="121"/>
      <c r="J158" s="27" t="s">
        <v>193</v>
      </c>
    </row>
    <row r="159" spans="1:10" ht="21" customHeight="1" x14ac:dyDescent="0.25">
      <c r="A159" s="89"/>
      <c r="B159" s="76" t="s">
        <v>37</v>
      </c>
      <c r="C159" s="24" t="s">
        <v>38</v>
      </c>
      <c r="D159" s="31" t="s">
        <v>284</v>
      </c>
      <c r="E159" s="30">
        <v>2.411</v>
      </c>
      <c r="F159" s="32">
        <v>6</v>
      </c>
      <c r="G159" s="102"/>
      <c r="H159" s="119"/>
      <c r="I159" s="122"/>
      <c r="J159" s="27" t="s">
        <v>193</v>
      </c>
    </row>
    <row r="160" spans="1:10" ht="20.25" customHeight="1" x14ac:dyDescent="0.25">
      <c r="A160" s="86"/>
      <c r="B160" s="86"/>
      <c r="C160" s="24" t="s">
        <v>35</v>
      </c>
      <c r="D160" s="31" t="s">
        <v>302</v>
      </c>
      <c r="E160" s="30">
        <v>13.222</v>
      </c>
      <c r="F160" s="32">
        <v>6</v>
      </c>
      <c r="G160" s="74" t="s">
        <v>525</v>
      </c>
      <c r="H160" s="117" t="s">
        <v>191</v>
      </c>
      <c r="I160" s="120" t="s">
        <v>185</v>
      </c>
      <c r="J160" s="27" t="s">
        <v>193</v>
      </c>
    </row>
    <row r="161" spans="1:10" ht="45.75" customHeight="1" x14ac:dyDescent="0.25">
      <c r="A161" s="88">
        <v>77</v>
      </c>
      <c r="B161" s="42" t="s">
        <v>286</v>
      </c>
      <c r="C161" s="53"/>
      <c r="D161" s="54"/>
      <c r="E161" s="23">
        <f>SUM(E162:E166)</f>
        <v>53.4</v>
      </c>
      <c r="F161" s="55"/>
      <c r="G161" s="101" t="s">
        <v>525</v>
      </c>
      <c r="H161" s="118"/>
      <c r="I161" s="121"/>
      <c r="J161" s="73" t="s">
        <v>193</v>
      </c>
    </row>
    <row r="162" spans="1:10" ht="30" customHeight="1" x14ac:dyDescent="0.25">
      <c r="A162" s="96"/>
      <c r="B162" s="110" t="s">
        <v>37</v>
      </c>
      <c r="C162" s="24" t="s">
        <v>35</v>
      </c>
      <c r="D162" s="31" t="s">
        <v>285</v>
      </c>
      <c r="E162" s="46">
        <v>1.927</v>
      </c>
      <c r="F162" s="26">
        <v>6</v>
      </c>
      <c r="G162" s="103"/>
      <c r="H162" s="118"/>
      <c r="I162" s="121"/>
      <c r="J162" s="101" t="s">
        <v>193</v>
      </c>
    </row>
    <row r="163" spans="1:10" ht="30" customHeight="1" x14ac:dyDescent="0.25">
      <c r="A163" s="96"/>
      <c r="B163" s="111"/>
      <c r="C163" s="97" t="s">
        <v>38</v>
      </c>
      <c r="D163" s="31" t="s">
        <v>287</v>
      </c>
      <c r="E163" s="46">
        <v>33.195999999999998</v>
      </c>
      <c r="F163" s="32">
        <v>6</v>
      </c>
      <c r="G163" s="103"/>
      <c r="H163" s="118"/>
      <c r="I163" s="121"/>
      <c r="J163" s="103"/>
    </row>
    <row r="164" spans="1:10" ht="30" customHeight="1" x14ac:dyDescent="0.25">
      <c r="A164" s="96"/>
      <c r="B164" s="111"/>
      <c r="C164" s="135"/>
      <c r="D164" s="31" t="s">
        <v>288</v>
      </c>
      <c r="E164" s="46">
        <v>9.5909999999999993</v>
      </c>
      <c r="F164" s="56">
        <v>1.5</v>
      </c>
      <c r="G164" s="103"/>
      <c r="H164" s="118"/>
      <c r="I164" s="121"/>
      <c r="J164" s="103"/>
    </row>
    <row r="165" spans="1:10" ht="30" customHeight="1" x14ac:dyDescent="0.25">
      <c r="A165" s="96"/>
      <c r="B165" s="111"/>
      <c r="C165" s="135"/>
      <c r="D165" s="31" t="s">
        <v>289</v>
      </c>
      <c r="E165" s="46">
        <v>8.2629999999999999</v>
      </c>
      <c r="F165" s="32">
        <v>6</v>
      </c>
      <c r="G165" s="103"/>
      <c r="H165" s="118"/>
      <c r="I165" s="121"/>
      <c r="J165" s="103"/>
    </row>
    <row r="166" spans="1:10" ht="30" customHeight="1" x14ac:dyDescent="0.25">
      <c r="A166" s="89"/>
      <c r="B166" s="112"/>
      <c r="C166" s="98"/>
      <c r="D166" s="31" t="s">
        <v>290</v>
      </c>
      <c r="E166" s="46">
        <v>0.42299999999999999</v>
      </c>
      <c r="F166" s="32">
        <v>1.5</v>
      </c>
      <c r="G166" s="102"/>
      <c r="H166" s="118"/>
      <c r="I166" s="121"/>
      <c r="J166" s="102"/>
    </row>
    <row r="167" spans="1:10" ht="45.75" customHeight="1" x14ac:dyDescent="0.25">
      <c r="A167" s="25">
        <v>78</v>
      </c>
      <c r="B167" s="22" t="s">
        <v>87</v>
      </c>
      <c r="C167" s="24" t="s">
        <v>35</v>
      </c>
      <c r="D167" s="24" t="s">
        <v>291</v>
      </c>
      <c r="E167" s="23">
        <v>2.2040000000000002</v>
      </c>
      <c r="F167" s="32">
        <v>6</v>
      </c>
      <c r="G167" s="27" t="s">
        <v>525</v>
      </c>
      <c r="H167" s="118"/>
      <c r="I167" s="121"/>
      <c r="J167" s="27" t="s">
        <v>193</v>
      </c>
    </row>
    <row r="168" spans="1:10" ht="43.5" customHeight="1" x14ac:dyDescent="0.25">
      <c r="A168" s="25">
        <v>79</v>
      </c>
      <c r="B168" s="22" t="s">
        <v>88</v>
      </c>
      <c r="C168" s="24" t="s">
        <v>35</v>
      </c>
      <c r="D168" s="24" t="s">
        <v>292</v>
      </c>
      <c r="E168" s="23">
        <v>0.60199999999999998</v>
      </c>
      <c r="F168" s="32">
        <v>6</v>
      </c>
      <c r="G168" s="27" t="s">
        <v>525</v>
      </c>
      <c r="H168" s="119"/>
      <c r="I168" s="122"/>
      <c r="J168" s="27" t="s">
        <v>193</v>
      </c>
    </row>
    <row r="169" spans="1:10" ht="45" customHeight="1" x14ac:dyDescent="0.25">
      <c r="A169" s="80">
        <v>80</v>
      </c>
      <c r="B169" s="22" t="s">
        <v>89</v>
      </c>
      <c r="C169" s="24" t="s">
        <v>35</v>
      </c>
      <c r="D169" s="24" t="s">
        <v>293</v>
      </c>
      <c r="E169" s="23">
        <v>0.47399999999999998</v>
      </c>
      <c r="F169" s="32">
        <v>6</v>
      </c>
      <c r="G169" s="27" t="s">
        <v>525</v>
      </c>
      <c r="H169" s="117" t="s">
        <v>191</v>
      </c>
      <c r="I169" s="120" t="s">
        <v>185</v>
      </c>
      <c r="J169" s="27" t="s">
        <v>193</v>
      </c>
    </row>
    <row r="170" spans="1:10" ht="43.5" customHeight="1" x14ac:dyDescent="0.25">
      <c r="A170" s="80">
        <v>81</v>
      </c>
      <c r="B170" s="22" t="s">
        <v>90</v>
      </c>
      <c r="C170" s="24" t="s">
        <v>35</v>
      </c>
      <c r="D170" s="24" t="s">
        <v>294</v>
      </c>
      <c r="E170" s="23">
        <v>0.81899999999999995</v>
      </c>
      <c r="F170" s="32">
        <v>6</v>
      </c>
      <c r="G170" s="27" t="s">
        <v>525</v>
      </c>
      <c r="H170" s="118"/>
      <c r="I170" s="121"/>
      <c r="J170" s="27" t="s">
        <v>193</v>
      </c>
    </row>
    <row r="171" spans="1:10" ht="39.75" customHeight="1" x14ac:dyDescent="0.25">
      <c r="A171" s="80">
        <v>82</v>
      </c>
      <c r="B171" s="22" t="s">
        <v>91</v>
      </c>
      <c r="C171" s="24" t="s">
        <v>35</v>
      </c>
      <c r="D171" s="24" t="s">
        <v>303</v>
      </c>
      <c r="E171" s="23">
        <v>9.4619999999999997</v>
      </c>
      <c r="F171" s="32">
        <v>6</v>
      </c>
      <c r="G171" s="27" t="s">
        <v>525</v>
      </c>
      <c r="H171" s="118"/>
      <c r="I171" s="121"/>
      <c r="J171" s="27" t="s">
        <v>193</v>
      </c>
    </row>
    <row r="172" spans="1:10" ht="38.25" customHeight="1" x14ac:dyDescent="0.25">
      <c r="A172" s="80">
        <v>83</v>
      </c>
      <c r="B172" s="22" t="s">
        <v>92</v>
      </c>
      <c r="C172" s="24" t="s">
        <v>35</v>
      </c>
      <c r="D172" s="24" t="s">
        <v>295</v>
      </c>
      <c r="E172" s="23">
        <v>4.3570000000000002</v>
      </c>
      <c r="F172" s="32">
        <v>6</v>
      </c>
      <c r="G172" s="27" t="s">
        <v>525</v>
      </c>
      <c r="H172" s="118"/>
      <c r="I172" s="121"/>
      <c r="J172" s="27" t="s">
        <v>193</v>
      </c>
    </row>
    <row r="173" spans="1:10" ht="43.5" customHeight="1" x14ac:dyDescent="0.25">
      <c r="A173" s="80">
        <v>84</v>
      </c>
      <c r="B173" s="22" t="s">
        <v>93</v>
      </c>
      <c r="C173" s="24" t="s">
        <v>35</v>
      </c>
      <c r="D173" s="24" t="s">
        <v>296</v>
      </c>
      <c r="E173" s="23">
        <v>1.6679999999999999</v>
      </c>
      <c r="F173" s="32">
        <v>6</v>
      </c>
      <c r="G173" s="27" t="s">
        <v>525</v>
      </c>
      <c r="H173" s="118"/>
      <c r="I173" s="121"/>
      <c r="J173" s="27" t="s">
        <v>193</v>
      </c>
    </row>
    <row r="174" spans="1:10" ht="42.75" customHeight="1" x14ac:dyDescent="0.25">
      <c r="A174" s="80">
        <v>85</v>
      </c>
      <c r="B174" s="22" t="s">
        <v>94</v>
      </c>
      <c r="C174" s="24" t="s">
        <v>35</v>
      </c>
      <c r="D174" s="24" t="s">
        <v>304</v>
      </c>
      <c r="E174" s="23">
        <v>4.8000000000000001E-2</v>
      </c>
      <c r="F174" s="32">
        <v>6</v>
      </c>
      <c r="G174" s="27" t="s">
        <v>525</v>
      </c>
      <c r="H174" s="118"/>
      <c r="I174" s="121"/>
      <c r="J174" s="27" t="s">
        <v>193</v>
      </c>
    </row>
    <row r="175" spans="1:10" ht="45.75" customHeight="1" x14ac:dyDescent="0.25">
      <c r="A175" s="80">
        <v>86</v>
      </c>
      <c r="B175" s="22" t="s">
        <v>95</v>
      </c>
      <c r="C175" s="24" t="s">
        <v>35</v>
      </c>
      <c r="D175" s="24" t="s">
        <v>297</v>
      </c>
      <c r="E175" s="23">
        <v>0.22600000000000001</v>
      </c>
      <c r="F175" s="32">
        <v>6</v>
      </c>
      <c r="G175" s="27" t="s">
        <v>525</v>
      </c>
      <c r="H175" s="119"/>
      <c r="I175" s="122"/>
      <c r="J175" s="27" t="s">
        <v>193</v>
      </c>
    </row>
    <row r="176" spans="1:10" ht="57" customHeight="1" x14ac:dyDescent="0.25">
      <c r="A176" s="80">
        <v>87</v>
      </c>
      <c r="B176" s="22" t="s">
        <v>96</v>
      </c>
      <c r="C176" s="24" t="s">
        <v>35</v>
      </c>
      <c r="D176" s="24" t="s">
        <v>305</v>
      </c>
      <c r="E176" s="23">
        <v>6.2610000000000001</v>
      </c>
      <c r="F176" s="32">
        <v>6</v>
      </c>
      <c r="G176" s="27" t="s">
        <v>525</v>
      </c>
      <c r="H176" s="117" t="s">
        <v>191</v>
      </c>
      <c r="I176" s="120" t="s">
        <v>185</v>
      </c>
      <c r="J176" s="27" t="s">
        <v>193</v>
      </c>
    </row>
    <row r="177" spans="1:10" ht="56.25" customHeight="1" x14ac:dyDescent="0.25">
      <c r="A177" s="80">
        <v>88</v>
      </c>
      <c r="B177" s="22" t="s">
        <v>97</v>
      </c>
      <c r="C177" s="24" t="s">
        <v>35</v>
      </c>
      <c r="D177" s="24" t="s">
        <v>306</v>
      </c>
      <c r="E177" s="23">
        <v>2.3839999999999999</v>
      </c>
      <c r="F177" s="32">
        <v>1.5</v>
      </c>
      <c r="G177" s="27" t="s">
        <v>525</v>
      </c>
      <c r="H177" s="118"/>
      <c r="I177" s="121"/>
      <c r="J177" s="27" t="s">
        <v>193</v>
      </c>
    </row>
    <row r="178" spans="1:10" ht="56.25" customHeight="1" x14ac:dyDescent="0.25">
      <c r="A178" s="80">
        <v>89</v>
      </c>
      <c r="B178" s="22" t="s">
        <v>98</v>
      </c>
      <c r="C178" s="24" t="s">
        <v>35</v>
      </c>
      <c r="D178" s="24" t="s">
        <v>298</v>
      </c>
      <c r="E178" s="23">
        <v>2.1219999999999999</v>
      </c>
      <c r="F178" s="32">
        <v>6</v>
      </c>
      <c r="G178" s="27" t="s">
        <v>525</v>
      </c>
      <c r="H178" s="119"/>
      <c r="I178" s="122"/>
      <c r="J178" s="27" t="s">
        <v>193</v>
      </c>
    </row>
    <row r="179" spans="1:10" ht="17.25" customHeight="1" x14ac:dyDescent="0.25">
      <c r="A179" s="94">
        <v>90</v>
      </c>
      <c r="B179" s="99" t="s">
        <v>99</v>
      </c>
      <c r="C179" s="97" t="s">
        <v>38</v>
      </c>
      <c r="D179" s="24" t="s">
        <v>307</v>
      </c>
      <c r="E179" s="23">
        <v>74</v>
      </c>
      <c r="F179" s="32">
        <v>6</v>
      </c>
      <c r="G179" s="101" t="s">
        <v>525</v>
      </c>
      <c r="H179" s="117" t="s">
        <v>191</v>
      </c>
      <c r="I179" s="120" t="s">
        <v>185</v>
      </c>
      <c r="J179" s="27" t="s">
        <v>193</v>
      </c>
    </row>
    <row r="180" spans="1:10" ht="18" customHeight="1" x14ac:dyDescent="0.25">
      <c r="A180" s="94"/>
      <c r="B180" s="136"/>
      <c r="C180" s="135"/>
      <c r="D180" s="24" t="s">
        <v>308</v>
      </c>
      <c r="E180" s="23">
        <f>80.4-74</f>
        <v>6.4000000000000057</v>
      </c>
      <c r="F180" s="32">
        <v>1.5</v>
      </c>
      <c r="G180" s="103"/>
      <c r="H180" s="118"/>
      <c r="I180" s="121"/>
      <c r="J180" s="27" t="s">
        <v>193</v>
      </c>
    </row>
    <row r="181" spans="1:10" ht="18" customHeight="1" x14ac:dyDescent="0.25">
      <c r="A181" s="94"/>
      <c r="B181" s="100"/>
      <c r="C181" s="98"/>
      <c r="D181" s="24" t="s">
        <v>309</v>
      </c>
      <c r="E181" s="23">
        <f>85.85-80.4</f>
        <v>5.4499999999999886</v>
      </c>
      <c r="F181" s="32">
        <v>6</v>
      </c>
      <c r="G181" s="102"/>
      <c r="H181" s="118"/>
      <c r="I181" s="121"/>
      <c r="J181" s="27" t="s">
        <v>193</v>
      </c>
    </row>
    <row r="182" spans="1:10" ht="43.5" customHeight="1" x14ac:dyDescent="0.25">
      <c r="A182" s="25">
        <v>91</v>
      </c>
      <c r="B182" s="22" t="s">
        <v>100</v>
      </c>
      <c r="C182" s="24" t="s">
        <v>38</v>
      </c>
      <c r="D182" s="24" t="s">
        <v>310</v>
      </c>
      <c r="E182" s="23">
        <v>84.22</v>
      </c>
      <c r="F182" s="32">
        <v>1.5</v>
      </c>
      <c r="G182" s="27" t="s">
        <v>525</v>
      </c>
      <c r="H182" s="118"/>
      <c r="I182" s="121"/>
      <c r="J182" s="27" t="s">
        <v>193</v>
      </c>
    </row>
    <row r="183" spans="1:10" ht="48.75" customHeight="1" x14ac:dyDescent="0.25">
      <c r="A183" s="80">
        <v>92</v>
      </c>
      <c r="B183" s="22" t="s">
        <v>101</v>
      </c>
      <c r="C183" s="24" t="s">
        <v>38</v>
      </c>
      <c r="D183" s="24" t="s">
        <v>311</v>
      </c>
      <c r="E183" s="23">
        <v>29.9</v>
      </c>
      <c r="F183" s="32">
        <v>1.5</v>
      </c>
      <c r="G183" s="27" t="s">
        <v>525</v>
      </c>
      <c r="H183" s="118"/>
      <c r="I183" s="121"/>
      <c r="J183" s="27" t="s">
        <v>193</v>
      </c>
    </row>
    <row r="184" spans="1:10" ht="38.25" customHeight="1" x14ac:dyDescent="0.25">
      <c r="A184" s="80">
        <v>93</v>
      </c>
      <c r="B184" s="22" t="s">
        <v>206</v>
      </c>
      <c r="C184" s="24" t="s">
        <v>38</v>
      </c>
      <c r="D184" s="24" t="s">
        <v>312</v>
      </c>
      <c r="E184" s="23">
        <v>35.22</v>
      </c>
      <c r="F184" s="32">
        <v>1.5</v>
      </c>
      <c r="G184" s="27" t="s">
        <v>525</v>
      </c>
      <c r="H184" s="118"/>
      <c r="I184" s="121"/>
      <c r="J184" s="27" t="s">
        <v>193</v>
      </c>
    </row>
    <row r="185" spans="1:10" ht="41.25" customHeight="1" x14ac:dyDescent="0.25">
      <c r="A185" s="80">
        <v>94</v>
      </c>
      <c r="B185" s="22" t="s">
        <v>102</v>
      </c>
      <c r="C185" s="24" t="s">
        <v>38</v>
      </c>
      <c r="D185" s="24" t="s">
        <v>313</v>
      </c>
      <c r="E185" s="23">
        <v>15.5</v>
      </c>
      <c r="F185" s="32">
        <v>1.5</v>
      </c>
      <c r="G185" s="27" t="s">
        <v>525</v>
      </c>
      <c r="H185" s="118"/>
      <c r="I185" s="121"/>
      <c r="J185" s="27" t="s">
        <v>193</v>
      </c>
    </row>
    <row r="186" spans="1:10" ht="41.25" customHeight="1" x14ac:dyDescent="0.25">
      <c r="A186" s="80">
        <v>95</v>
      </c>
      <c r="B186" s="22" t="s">
        <v>103</v>
      </c>
      <c r="C186" s="24" t="s">
        <v>38</v>
      </c>
      <c r="D186" s="24" t="s">
        <v>314</v>
      </c>
      <c r="E186" s="23">
        <v>2.6</v>
      </c>
      <c r="F186" s="32">
        <v>1.5</v>
      </c>
      <c r="G186" s="27" t="s">
        <v>525</v>
      </c>
      <c r="H186" s="118"/>
      <c r="I186" s="121"/>
      <c r="J186" s="27" t="s">
        <v>193</v>
      </c>
    </row>
    <row r="187" spans="1:10" ht="43.5" customHeight="1" x14ac:dyDescent="0.25">
      <c r="A187" s="80">
        <v>96</v>
      </c>
      <c r="B187" s="22" t="s">
        <v>104</v>
      </c>
      <c r="C187" s="24" t="s">
        <v>38</v>
      </c>
      <c r="D187" s="24" t="s">
        <v>315</v>
      </c>
      <c r="E187" s="23">
        <v>1.43</v>
      </c>
      <c r="F187" s="32">
        <v>1.5</v>
      </c>
      <c r="G187" s="27" t="s">
        <v>525</v>
      </c>
      <c r="H187" s="118"/>
      <c r="I187" s="121"/>
      <c r="J187" s="27" t="s">
        <v>193</v>
      </c>
    </row>
    <row r="188" spans="1:10" ht="42" customHeight="1" x14ac:dyDescent="0.25">
      <c r="A188" s="80">
        <v>97</v>
      </c>
      <c r="B188" s="22" t="s">
        <v>105</v>
      </c>
      <c r="C188" s="24" t="s">
        <v>38</v>
      </c>
      <c r="D188" s="24" t="s">
        <v>316</v>
      </c>
      <c r="E188" s="23">
        <v>6.15</v>
      </c>
      <c r="F188" s="32">
        <v>6</v>
      </c>
      <c r="G188" s="27" t="s">
        <v>525</v>
      </c>
      <c r="H188" s="118"/>
      <c r="I188" s="121"/>
      <c r="J188" s="27" t="s">
        <v>193</v>
      </c>
    </row>
    <row r="189" spans="1:10" ht="43.5" customHeight="1" x14ac:dyDescent="0.25">
      <c r="A189" s="80">
        <v>98</v>
      </c>
      <c r="B189" s="22" t="s">
        <v>106</v>
      </c>
      <c r="C189" s="24" t="s">
        <v>38</v>
      </c>
      <c r="D189" s="24" t="s">
        <v>317</v>
      </c>
      <c r="E189" s="23">
        <v>2.0499999999999998</v>
      </c>
      <c r="F189" s="32">
        <v>6</v>
      </c>
      <c r="G189" s="27" t="s">
        <v>525</v>
      </c>
      <c r="H189" s="118"/>
      <c r="I189" s="121"/>
      <c r="J189" s="27" t="s">
        <v>193</v>
      </c>
    </row>
    <row r="190" spans="1:10" ht="52.5" customHeight="1" x14ac:dyDescent="0.25">
      <c r="A190" s="80">
        <v>99</v>
      </c>
      <c r="B190" s="22" t="s">
        <v>107</v>
      </c>
      <c r="C190" s="24" t="s">
        <v>38</v>
      </c>
      <c r="D190" s="24" t="s">
        <v>494</v>
      </c>
      <c r="E190" s="23">
        <v>1.4</v>
      </c>
      <c r="F190" s="32">
        <v>6</v>
      </c>
      <c r="G190" s="27" t="s">
        <v>525</v>
      </c>
      <c r="H190" s="119"/>
      <c r="I190" s="122"/>
      <c r="J190" s="27" t="s">
        <v>193</v>
      </c>
    </row>
    <row r="191" spans="1:10" ht="24.75" customHeight="1" x14ac:dyDescent="0.25">
      <c r="A191" s="88">
        <v>100</v>
      </c>
      <c r="B191" s="99" t="s">
        <v>108</v>
      </c>
      <c r="C191" s="97" t="s">
        <v>38</v>
      </c>
      <c r="D191" s="24" t="s">
        <v>433</v>
      </c>
      <c r="E191" s="23">
        <v>6</v>
      </c>
      <c r="F191" s="32">
        <v>6</v>
      </c>
      <c r="G191" s="101" t="s">
        <v>525</v>
      </c>
      <c r="H191" s="117" t="s">
        <v>191</v>
      </c>
      <c r="I191" s="120" t="s">
        <v>185</v>
      </c>
      <c r="J191" s="27" t="s">
        <v>193</v>
      </c>
    </row>
    <row r="192" spans="1:10" ht="24.75" customHeight="1" x14ac:dyDescent="0.25">
      <c r="A192" s="89"/>
      <c r="B192" s="100"/>
      <c r="C192" s="98"/>
      <c r="D192" s="24" t="s">
        <v>318</v>
      </c>
      <c r="E192" s="23">
        <v>23.5</v>
      </c>
      <c r="F192" s="32">
        <v>1.5</v>
      </c>
      <c r="G192" s="102"/>
      <c r="H192" s="118"/>
      <c r="I192" s="121"/>
      <c r="J192" s="27" t="s">
        <v>193</v>
      </c>
    </row>
    <row r="193" spans="1:10" ht="42" customHeight="1" x14ac:dyDescent="0.25">
      <c r="A193" s="25">
        <v>101</v>
      </c>
      <c r="B193" s="22" t="s">
        <v>109</v>
      </c>
      <c r="C193" s="24" t="s">
        <v>38</v>
      </c>
      <c r="D193" s="24" t="s">
        <v>319</v>
      </c>
      <c r="E193" s="23">
        <v>0.7</v>
      </c>
      <c r="F193" s="32">
        <v>6</v>
      </c>
      <c r="G193" s="27" t="s">
        <v>525</v>
      </c>
      <c r="H193" s="118"/>
      <c r="I193" s="121"/>
      <c r="J193" s="27" t="s">
        <v>193</v>
      </c>
    </row>
    <row r="194" spans="1:10" ht="25.5" customHeight="1" x14ac:dyDescent="0.25">
      <c r="A194" s="88">
        <v>102</v>
      </c>
      <c r="B194" s="99" t="s">
        <v>110</v>
      </c>
      <c r="C194" s="97" t="s">
        <v>38</v>
      </c>
      <c r="D194" s="24" t="s">
        <v>320</v>
      </c>
      <c r="E194" s="23">
        <v>1.55</v>
      </c>
      <c r="F194" s="32">
        <v>6</v>
      </c>
      <c r="G194" s="101" t="s">
        <v>525</v>
      </c>
      <c r="H194" s="118"/>
      <c r="I194" s="121"/>
      <c r="J194" s="27" t="s">
        <v>193</v>
      </c>
    </row>
    <row r="195" spans="1:10" ht="25.5" customHeight="1" x14ac:dyDescent="0.25">
      <c r="A195" s="89"/>
      <c r="B195" s="100"/>
      <c r="C195" s="98"/>
      <c r="D195" s="24" t="s">
        <v>321</v>
      </c>
      <c r="E195" s="23">
        <v>0.35</v>
      </c>
      <c r="F195" s="32">
        <v>1.5</v>
      </c>
      <c r="G195" s="102"/>
      <c r="H195" s="118"/>
      <c r="I195" s="121"/>
      <c r="J195" s="27" t="s">
        <v>193</v>
      </c>
    </row>
    <row r="196" spans="1:10" ht="43.5" customHeight="1" x14ac:dyDescent="0.25">
      <c r="A196" s="25">
        <v>103</v>
      </c>
      <c r="B196" s="22" t="s">
        <v>111</v>
      </c>
      <c r="C196" s="24" t="s">
        <v>38</v>
      </c>
      <c r="D196" s="24" t="s">
        <v>322</v>
      </c>
      <c r="E196" s="23">
        <v>0.7</v>
      </c>
      <c r="F196" s="32">
        <v>1.5</v>
      </c>
      <c r="G196" s="27" t="s">
        <v>525</v>
      </c>
      <c r="H196" s="118"/>
      <c r="I196" s="121"/>
      <c r="J196" s="27" t="s">
        <v>193</v>
      </c>
    </row>
    <row r="197" spans="1:10" ht="42" customHeight="1" x14ac:dyDescent="0.25">
      <c r="A197" s="25">
        <v>104</v>
      </c>
      <c r="B197" s="57" t="s">
        <v>112</v>
      </c>
      <c r="C197" s="24" t="s">
        <v>38</v>
      </c>
      <c r="D197" s="24" t="s">
        <v>323</v>
      </c>
      <c r="E197" s="23">
        <v>2.9</v>
      </c>
      <c r="F197" s="32">
        <v>6</v>
      </c>
      <c r="G197" s="27" t="s">
        <v>525</v>
      </c>
      <c r="H197" s="119"/>
      <c r="I197" s="122"/>
      <c r="J197" s="27" t="s">
        <v>193</v>
      </c>
    </row>
    <row r="198" spans="1:10" ht="43.5" customHeight="1" x14ac:dyDescent="0.25">
      <c r="A198" s="25">
        <v>105</v>
      </c>
      <c r="B198" s="22" t="s">
        <v>113</v>
      </c>
      <c r="C198" s="24" t="s">
        <v>8</v>
      </c>
      <c r="D198" s="24" t="s">
        <v>324</v>
      </c>
      <c r="E198" s="23">
        <v>80</v>
      </c>
      <c r="F198" s="32">
        <v>6</v>
      </c>
      <c r="G198" s="27" t="s">
        <v>525</v>
      </c>
      <c r="H198" s="117" t="s">
        <v>191</v>
      </c>
      <c r="I198" s="120" t="s">
        <v>185</v>
      </c>
      <c r="J198" s="27" t="s">
        <v>193</v>
      </c>
    </row>
    <row r="199" spans="1:10" ht="39" customHeight="1" x14ac:dyDescent="0.25">
      <c r="A199" s="94">
        <v>106</v>
      </c>
      <c r="B199" s="22" t="s">
        <v>114</v>
      </c>
      <c r="C199" s="24"/>
      <c r="D199" s="24"/>
      <c r="E199" s="23">
        <v>19.8</v>
      </c>
      <c r="F199" s="115">
        <v>6</v>
      </c>
      <c r="G199" s="128" t="s">
        <v>525</v>
      </c>
      <c r="H199" s="118"/>
      <c r="I199" s="121"/>
      <c r="J199" s="128" t="s">
        <v>193</v>
      </c>
    </row>
    <row r="200" spans="1:10" ht="18" customHeight="1" x14ac:dyDescent="0.25">
      <c r="A200" s="94"/>
      <c r="B200" s="114" t="s">
        <v>37</v>
      </c>
      <c r="C200" s="24" t="s">
        <v>8</v>
      </c>
      <c r="D200" s="24" t="s">
        <v>325</v>
      </c>
      <c r="E200" s="79">
        <v>14.92</v>
      </c>
      <c r="F200" s="115"/>
      <c r="G200" s="128"/>
      <c r="H200" s="118"/>
      <c r="I200" s="121"/>
      <c r="J200" s="128"/>
    </row>
    <row r="201" spans="1:10" ht="18" customHeight="1" x14ac:dyDescent="0.25">
      <c r="A201" s="94"/>
      <c r="B201" s="114"/>
      <c r="C201" s="24" t="s">
        <v>10</v>
      </c>
      <c r="D201" s="24" t="s">
        <v>326</v>
      </c>
      <c r="E201" s="79">
        <v>3.8279999999999998</v>
      </c>
      <c r="F201" s="115"/>
      <c r="G201" s="128"/>
      <c r="H201" s="118"/>
      <c r="I201" s="121"/>
      <c r="J201" s="128"/>
    </row>
    <row r="202" spans="1:10" ht="41.25" customHeight="1" x14ac:dyDescent="0.25">
      <c r="A202" s="88">
        <v>107</v>
      </c>
      <c r="B202" s="90" t="s">
        <v>340</v>
      </c>
      <c r="C202" s="97" t="s">
        <v>8</v>
      </c>
      <c r="D202" s="24" t="s">
        <v>328</v>
      </c>
      <c r="E202" s="23">
        <v>28.597999999999999</v>
      </c>
      <c r="F202" s="32">
        <v>6</v>
      </c>
      <c r="G202" s="101" t="s">
        <v>525</v>
      </c>
      <c r="H202" s="118"/>
      <c r="I202" s="121"/>
      <c r="J202" s="27" t="s">
        <v>193</v>
      </c>
    </row>
    <row r="203" spans="1:10" ht="37.5" customHeight="1" x14ac:dyDescent="0.25">
      <c r="A203" s="89"/>
      <c r="B203" s="91"/>
      <c r="C203" s="98"/>
      <c r="D203" s="24" t="s">
        <v>327</v>
      </c>
      <c r="E203" s="23">
        <v>2.6480000000000001</v>
      </c>
      <c r="F203" s="32">
        <v>6</v>
      </c>
      <c r="G203" s="102"/>
      <c r="H203" s="118"/>
      <c r="I203" s="121"/>
      <c r="J203" s="27" t="s">
        <v>193</v>
      </c>
    </row>
    <row r="204" spans="1:10" ht="39.75" customHeight="1" x14ac:dyDescent="0.25">
      <c r="A204" s="25">
        <v>108</v>
      </c>
      <c r="B204" s="22" t="s">
        <v>115</v>
      </c>
      <c r="C204" s="24" t="s">
        <v>8</v>
      </c>
      <c r="D204" s="24" t="s">
        <v>334</v>
      </c>
      <c r="E204" s="23">
        <v>4.2560000000000002</v>
      </c>
      <c r="F204" s="32">
        <v>6</v>
      </c>
      <c r="G204" s="27" t="s">
        <v>525</v>
      </c>
      <c r="H204" s="118"/>
      <c r="I204" s="121"/>
      <c r="J204" s="27" t="s">
        <v>193</v>
      </c>
    </row>
    <row r="205" spans="1:10" ht="42" customHeight="1" x14ac:dyDescent="0.25">
      <c r="A205" s="80">
        <v>109</v>
      </c>
      <c r="B205" s="22" t="s">
        <v>116</v>
      </c>
      <c r="C205" s="24" t="s">
        <v>8</v>
      </c>
      <c r="D205" s="24" t="s">
        <v>329</v>
      </c>
      <c r="E205" s="23">
        <v>2.91</v>
      </c>
      <c r="F205" s="32">
        <v>6</v>
      </c>
      <c r="G205" s="27" t="s">
        <v>525</v>
      </c>
      <c r="H205" s="118"/>
      <c r="I205" s="121"/>
      <c r="J205" s="27" t="s">
        <v>193</v>
      </c>
    </row>
    <row r="206" spans="1:10" ht="38.25" customHeight="1" x14ac:dyDescent="0.25">
      <c r="A206" s="80">
        <v>110</v>
      </c>
      <c r="B206" s="22" t="s">
        <v>117</v>
      </c>
      <c r="C206" s="24" t="s">
        <v>8</v>
      </c>
      <c r="D206" s="24" t="s">
        <v>330</v>
      </c>
      <c r="E206" s="23">
        <v>0.98599999999999999</v>
      </c>
      <c r="F206" s="32">
        <v>6</v>
      </c>
      <c r="G206" s="27" t="s">
        <v>525</v>
      </c>
      <c r="H206" s="118"/>
      <c r="I206" s="121"/>
      <c r="J206" s="27" t="s">
        <v>193</v>
      </c>
    </row>
    <row r="207" spans="1:10" ht="38.25" customHeight="1" x14ac:dyDescent="0.25">
      <c r="A207" s="80">
        <v>111</v>
      </c>
      <c r="B207" s="22" t="s">
        <v>118</v>
      </c>
      <c r="C207" s="24" t="s">
        <v>8</v>
      </c>
      <c r="D207" s="24" t="s">
        <v>331</v>
      </c>
      <c r="E207" s="23">
        <v>3.7410000000000001</v>
      </c>
      <c r="F207" s="32">
        <v>6</v>
      </c>
      <c r="G207" s="27" t="s">
        <v>525</v>
      </c>
      <c r="H207" s="118"/>
      <c r="I207" s="121"/>
      <c r="J207" s="27" t="s">
        <v>193</v>
      </c>
    </row>
    <row r="208" spans="1:10" ht="43.5" customHeight="1" x14ac:dyDescent="0.25">
      <c r="A208" s="80">
        <v>112</v>
      </c>
      <c r="B208" s="22" t="s">
        <v>119</v>
      </c>
      <c r="C208" s="24" t="s">
        <v>8</v>
      </c>
      <c r="D208" s="24" t="s">
        <v>332</v>
      </c>
      <c r="E208" s="23">
        <v>1.379</v>
      </c>
      <c r="F208" s="32">
        <v>1.5</v>
      </c>
      <c r="G208" s="27" t="s">
        <v>525</v>
      </c>
      <c r="H208" s="119"/>
      <c r="I208" s="122"/>
      <c r="J208" s="27" t="s">
        <v>193</v>
      </c>
    </row>
    <row r="209" spans="1:10" ht="51.75" customHeight="1" x14ac:dyDescent="0.25">
      <c r="A209" s="80">
        <v>113</v>
      </c>
      <c r="B209" s="22" t="s">
        <v>120</v>
      </c>
      <c r="C209" s="24" t="s">
        <v>8</v>
      </c>
      <c r="D209" s="24" t="s">
        <v>333</v>
      </c>
      <c r="E209" s="23">
        <v>6.2519999999999998</v>
      </c>
      <c r="F209" s="32">
        <v>6</v>
      </c>
      <c r="G209" s="27" t="s">
        <v>525</v>
      </c>
      <c r="H209" s="117" t="s">
        <v>191</v>
      </c>
      <c r="I209" s="120" t="s">
        <v>185</v>
      </c>
      <c r="J209" s="27" t="s">
        <v>193</v>
      </c>
    </row>
    <row r="210" spans="1:10" ht="42" customHeight="1" x14ac:dyDescent="0.25">
      <c r="A210" s="80">
        <v>114</v>
      </c>
      <c r="B210" s="22" t="s">
        <v>121</v>
      </c>
      <c r="C210" s="24" t="s">
        <v>8</v>
      </c>
      <c r="D210" s="24" t="s">
        <v>335</v>
      </c>
      <c r="E210" s="39">
        <v>2.44</v>
      </c>
      <c r="F210" s="32">
        <v>1.5</v>
      </c>
      <c r="G210" s="27" t="s">
        <v>525</v>
      </c>
      <c r="H210" s="118"/>
      <c r="I210" s="121"/>
      <c r="J210" s="27" t="s">
        <v>193</v>
      </c>
    </row>
    <row r="211" spans="1:10" ht="42" customHeight="1" x14ac:dyDescent="0.25">
      <c r="A211" s="80">
        <v>115</v>
      </c>
      <c r="B211" s="28" t="s">
        <v>338</v>
      </c>
      <c r="C211" s="24" t="s">
        <v>8</v>
      </c>
      <c r="D211" s="31" t="s">
        <v>336</v>
      </c>
      <c r="E211" s="33">
        <v>0.11700000000000001</v>
      </c>
      <c r="F211" s="32">
        <v>6</v>
      </c>
      <c r="G211" s="27" t="s">
        <v>525</v>
      </c>
      <c r="H211" s="118"/>
      <c r="I211" s="121"/>
      <c r="J211" s="27" t="s">
        <v>193</v>
      </c>
    </row>
    <row r="212" spans="1:10" ht="42" customHeight="1" x14ac:dyDescent="0.25">
      <c r="A212" s="80">
        <v>116</v>
      </c>
      <c r="B212" s="58" t="s">
        <v>339</v>
      </c>
      <c r="C212" s="24" t="s">
        <v>8</v>
      </c>
      <c r="D212" s="31" t="s">
        <v>337</v>
      </c>
      <c r="E212" s="33">
        <v>0.26300000000000001</v>
      </c>
      <c r="F212" s="32">
        <v>6</v>
      </c>
      <c r="G212" s="27" t="s">
        <v>525</v>
      </c>
      <c r="H212" s="119"/>
      <c r="I212" s="122"/>
      <c r="J212" s="27" t="s">
        <v>193</v>
      </c>
    </row>
    <row r="213" spans="1:10" ht="28.5" customHeight="1" x14ac:dyDescent="0.25">
      <c r="A213" s="94">
        <v>117</v>
      </c>
      <c r="B213" s="95" t="s">
        <v>122</v>
      </c>
      <c r="C213" s="113" t="s">
        <v>10</v>
      </c>
      <c r="D213" s="24" t="s">
        <v>341</v>
      </c>
      <c r="E213" s="23">
        <v>61.978000000000002</v>
      </c>
      <c r="F213" s="27">
        <v>6</v>
      </c>
      <c r="G213" s="101" t="s">
        <v>525</v>
      </c>
      <c r="H213" s="117" t="s">
        <v>191</v>
      </c>
      <c r="I213" s="120" t="s">
        <v>185</v>
      </c>
      <c r="J213" s="27" t="s">
        <v>193</v>
      </c>
    </row>
    <row r="214" spans="1:10" ht="25.5" customHeight="1" x14ac:dyDescent="0.25">
      <c r="A214" s="94"/>
      <c r="B214" s="95"/>
      <c r="C214" s="113"/>
      <c r="D214" s="24" t="s">
        <v>342</v>
      </c>
      <c r="E214" s="23">
        <v>46.098999999999997</v>
      </c>
      <c r="F214" s="27">
        <v>1.5</v>
      </c>
      <c r="G214" s="102"/>
      <c r="H214" s="118"/>
      <c r="I214" s="121"/>
      <c r="J214" s="27" t="s">
        <v>193</v>
      </c>
    </row>
    <row r="215" spans="1:10" ht="54.75" customHeight="1" x14ac:dyDescent="0.25">
      <c r="A215" s="25">
        <v>118</v>
      </c>
      <c r="B215" s="22" t="s">
        <v>123</v>
      </c>
      <c r="C215" s="24" t="s">
        <v>10</v>
      </c>
      <c r="D215" s="24" t="s">
        <v>343</v>
      </c>
      <c r="E215" s="23">
        <v>1.9470000000000001</v>
      </c>
      <c r="F215" s="27">
        <v>6</v>
      </c>
      <c r="G215" s="27" t="s">
        <v>525</v>
      </c>
      <c r="H215" s="118"/>
      <c r="I215" s="121"/>
      <c r="J215" s="27" t="s">
        <v>193</v>
      </c>
    </row>
    <row r="216" spans="1:10" ht="52.5" customHeight="1" x14ac:dyDescent="0.25">
      <c r="A216" s="25">
        <v>119</v>
      </c>
      <c r="B216" s="22" t="s">
        <v>124</v>
      </c>
      <c r="C216" s="24" t="s">
        <v>10</v>
      </c>
      <c r="D216" s="24" t="s">
        <v>344</v>
      </c>
      <c r="E216" s="23">
        <v>0.752</v>
      </c>
      <c r="F216" s="27">
        <v>6</v>
      </c>
      <c r="G216" s="27" t="s">
        <v>525</v>
      </c>
      <c r="H216" s="118"/>
      <c r="I216" s="121"/>
      <c r="J216" s="27" t="s">
        <v>193</v>
      </c>
    </row>
    <row r="217" spans="1:10" ht="56.25" customHeight="1" x14ac:dyDescent="0.25">
      <c r="A217" s="25">
        <v>120</v>
      </c>
      <c r="B217" s="22" t="s">
        <v>125</v>
      </c>
      <c r="C217" s="24" t="s">
        <v>10</v>
      </c>
      <c r="D217" s="24" t="s">
        <v>347</v>
      </c>
      <c r="E217" s="23">
        <v>3.923</v>
      </c>
      <c r="F217" s="27">
        <v>6</v>
      </c>
      <c r="G217" s="27" t="s">
        <v>525</v>
      </c>
      <c r="H217" s="118"/>
      <c r="I217" s="121"/>
      <c r="J217" s="27" t="s">
        <v>193</v>
      </c>
    </row>
    <row r="218" spans="1:10" ht="27" customHeight="1" x14ac:dyDescent="0.25">
      <c r="A218" s="25">
        <v>121</v>
      </c>
      <c r="B218" s="59" t="s">
        <v>345</v>
      </c>
      <c r="C218" s="24" t="s">
        <v>10</v>
      </c>
      <c r="D218" s="60" t="s">
        <v>346</v>
      </c>
      <c r="E218" s="23">
        <v>3.5870000000000002</v>
      </c>
      <c r="F218" s="27"/>
      <c r="G218" s="27" t="s">
        <v>525</v>
      </c>
      <c r="H218" s="118"/>
      <c r="I218" s="121"/>
      <c r="J218" s="27" t="s">
        <v>193</v>
      </c>
    </row>
    <row r="219" spans="1:10" ht="42" customHeight="1" x14ac:dyDescent="0.25">
      <c r="A219" s="25">
        <v>122</v>
      </c>
      <c r="B219" s="22" t="s">
        <v>126</v>
      </c>
      <c r="C219" s="24" t="s">
        <v>10</v>
      </c>
      <c r="D219" s="24" t="s">
        <v>348</v>
      </c>
      <c r="E219" s="23">
        <v>1.349</v>
      </c>
      <c r="F219" s="27">
        <v>6</v>
      </c>
      <c r="G219" s="27" t="s">
        <v>525</v>
      </c>
      <c r="H219" s="118"/>
      <c r="I219" s="121"/>
      <c r="J219" s="27" t="s">
        <v>193</v>
      </c>
    </row>
    <row r="220" spans="1:10" ht="24.75" customHeight="1" x14ac:dyDescent="0.25">
      <c r="A220" s="88">
        <v>123</v>
      </c>
      <c r="B220" s="99" t="s">
        <v>349</v>
      </c>
      <c r="C220" s="97" t="s">
        <v>10</v>
      </c>
      <c r="D220" s="60" t="s">
        <v>350</v>
      </c>
      <c r="E220" s="30">
        <v>0.95399999999999996</v>
      </c>
      <c r="F220" s="27">
        <v>6</v>
      </c>
      <c r="G220" s="101" t="s">
        <v>525</v>
      </c>
      <c r="H220" s="118"/>
      <c r="I220" s="121"/>
      <c r="J220" s="27" t="s">
        <v>193</v>
      </c>
    </row>
    <row r="221" spans="1:10" ht="24.75" customHeight="1" x14ac:dyDescent="0.25">
      <c r="A221" s="96"/>
      <c r="B221" s="136"/>
      <c r="C221" s="135"/>
      <c r="D221" s="60" t="s">
        <v>351</v>
      </c>
      <c r="E221" s="30">
        <v>2.3959999999999999</v>
      </c>
      <c r="F221" s="27">
        <v>6</v>
      </c>
      <c r="G221" s="103"/>
      <c r="H221" s="118"/>
      <c r="I221" s="121"/>
      <c r="J221" s="27" t="s">
        <v>193</v>
      </c>
    </row>
    <row r="222" spans="1:10" ht="27" customHeight="1" x14ac:dyDescent="0.25">
      <c r="A222" s="89"/>
      <c r="B222" s="100"/>
      <c r="C222" s="98"/>
      <c r="D222" s="60" t="s">
        <v>352</v>
      </c>
      <c r="E222" s="30">
        <v>0.93600000000000005</v>
      </c>
      <c r="F222" s="27">
        <v>1.5</v>
      </c>
      <c r="G222" s="102"/>
      <c r="H222" s="119"/>
      <c r="I222" s="122"/>
      <c r="J222" s="27" t="s">
        <v>193</v>
      </c>
    </row>
    <row r="223" spans="1:10" ht="16.5" customHeight="1" x14ac:dyDescent="0.25">
      <c r="A223" s="88">
        <v>124</v>
      </c>
      <c r="B223" s="22" t="s">
        <v>194</v>
      </c>
      <c r="C223" s="53"/>
      <c r="D223" s="53"/>
      <c r="E223" s="23">
        <f>SUM(E224:E228)</f>
        <v>13.83</v>
      </c>
      <c r="F223" s="61"/>
      <c r="G223" s="101" t="s">
        <v>525</v>
      </c>
      <c r="H223" s="117" t="s">
        <v>191</v>
      </c>
      <c r="I223" s="120" t="s">
        <v>185</v>
      </c>
      <c r="J223" s="73" t="s">
        <v>193</v>
      </c>
    </row>
    <row r="224" spans="1:10" ht="21" customHeight="1" x14ac:dyDescent="0.25">
      <c r="A224" s="96"/>
      <c r="B224" s="110"/>
      <c r="C224" s="97" t="s">
        <v>11</v>
      </c>
      <c r="D224" s="24" t="s">
        <v>354</v>
      </c>
      <c r="E224" s="30">
        <v>6.54</v>
      </c>
      <c r="F224" s="27">
        <v>6</v>
      </c>
      <c r="G224" s="103"/>
      <c r="H224" s="118"/>
      <c r="I224" s="121"/>
      <c r="J224" s="27" t="s">
        <v>193</v>
      </c>
    </row>
    <row r="225" spans="1:10" ht="20.25" customHeight="1" x14ac:dyDescent="0.25">
      <c r="A225" s="89"/>
      <c r="B225" s="112"/>
      <c r="C225" s="98"/>
      <c r="D225" s="24" t="s">
        <v>355</v>
      </c>
      <c r="E225" s="30">
        <v>1.46</v>
      </c>
      <c r="F225" s="27">
        <v>1.5</v>
      </c>
      <c r="G225" s="102"/>
      <c r="H225" s="119"/>
      <c r="I225" s="122"/>
      <c r="J225" s="27" t="s">
        <v>193</v>
      </c>
    </row>
    <row r="226" spans="1:10" ht="41.25" customHeight="1" x14ac:dyDescent="0.25">
      <c r="A226" s="96"/>
      <c r="B226" s="110" t="s">
        <v>37</v>
      </c>
      <c r="C226" s="24" t="s">
        <v>18</v>
      </c>
      <c r="D226" s="31" t="s">
        <v>356</v>
      </c>
      <c r="E226" s="62">
        <v>2.4500000000000002</v>
      </c>
      <c r="F226" s="27">
        <v>1.5</v>
      </c>
      <c r="G226" s="101" t="s">
        <v>525</v>
      </c>
      <c r="H226" s="117" t="s">
        <v>191</v>
      </c>
      <c r="I226" s="120" t="s">
        <v>185</v>
      </c>
      <c r="J226" s="27" t="s">
        <v>193</v>
      </c>
    </row>
    <row r="227" spans="1:10" ht="41.25" customHeight="1" x14ac:dyDescent="0.25">
      <c r="A227" s="96"/>
      <c r="B227" s="111"/>
      <c r="C227" s="24" t="s">
        <v>18</v>
      </c>
      <c r="D227" s="31" t="s">
        <v>357</v>
      </c>
      <c r="E227" s="62">
        <v>2.2999999999999998</v>
      </c>
      <c r="F227" s="27">
        <v>6</v>
      </c>
      <c r="G227" s="103"/>
      <c r="H227" s="118"/>
      <c r="I227" s="121"/>
      <c r="J227" s="27" t="s">
        <v>193</v>
      </c>
    </row>
    <row r="228" spans="1:10" ht="30.75" customHeight="1" x14ac:dyDescent="0.25">
      <c r="A228" s="89"/>
      <c r="B228" s="112"/>
      <c r="C228" s="24" t="s">
        <v>11</v>
      </c>
      <c r="D228" s="24" t="s">
        <v>353</v>
      </c>
      <c r="E228" s="46">
        <v>1.08</v>
      </c>
      <c r="F228" s="27">
        <v>6</v>
      </c>
      <c r="G228" s="103"/>
      <c r="H228" s="118"/>
      <c r="I228" s="121"/>
      <c r="J228" s="27" t="s">
        <v>193</v>
      </c>
    </row>
    <row r="229" spans="1:10" ht="53.25" customHeight="1" x14ac:dyDescent="0.25">
      <c r="A229" s="25">
        <v>125</v>
      </c>
      <c r="B229" s="22" t="s">
        <v>127</v>
      </c>
      <c r="C229" s="24" t="s">
        <v>11</v>
      </c>
      <c r="D229" s="24" t="s">
        <v>358</v>
      </c>
      <c r="E229" s="23">
        <v>15.2</v>
      </c>
      <c r="F229" s="27">
        <v>6</v>
      </c>
      <c r="G229" s="27" t="s">
        <v>525</v>
      </c>
      <c r="H229" s="118"/>
      <c r="I229" s="121"/>
      <c r="J229" s="27" t="s">
        <v>193</v>
      </c>
    </row>
    <row r="230" spans="1:10" ht="44.25" customHeight="1" x14ac:dyDescent="0.25">
      <c r="A230" s="80">
        <v>126</v>
      </c>
      <c r="B230" s="22" t="s">
        <v>128</v>
      </c>
      <c r="C230" s="24" t="s">
        <v>11</v>
      </c>
      <c r="D230" s="24" t="s">
        <v>359</v>
      </c>
      <c r="E230" s="23">
        <v>4</v>
      </c>
      <c r="F230" s="27">
        <v>6</v>
      </c>
      <c r="G230" s="27" t="s">
        <v>525</v>
      </c>
      <c r="H230" s="118"/>
      <c r="I230" s="121"/>
      <c r="J230" s="27" t="s">
        <v>193</v>
      </c>
    </row>
    <row r="231" spans="1:10" ht="72" customHeight="1" x14ac:dyDescent="0.25">
      <c r="A231" s="80">
        <v>127</v>
      </c>
      <c r="B231" s="22" t="s">
        <v>129</v>
      </c>
      <c r="C231" s="24" t="s">
        <v>11</v>
      </c>
      <c r="D231" s="24" t="s">
        <v>360</v>
      </c>
      <c r="E231" s="23">
        <v>3</v>
      </c>
      <c r="F231" s="27">
        <v>1.5</v>
      </c>
      <c r="G231" s="27" t="s">
        <v>525</v>
      </c>
      <c r="H231" s="118"/>
      <c r="I231" s="121"/>
      <c r="J231" s="27" t="s">
        <v>193</v>
      </c>
    </row>
    <row r="232" spans="1:10" ht="33.75" customHeight="1" x14ac:dyDescent="0.25">
      <c r="A232" s="80">
        <v>128</v>
      </c>
      <c r="B232" s="63" t="s">
        <v>361</v>
      </c>
      <c r="C232" s="24" t="s">
        <v>11</v>
      </c>
      <c r="D232" s="31" t="s">
        <v>362</v>
      </c>
      <c r="E232" s="23">
        <v>0.53500000000000003</v>
      </c>
      <c r="F232" s="27">
        <v>6</v>
      </c>
      <c r="G232" s="27" t="s">
        <v>525</v>
      </c>
      <c r="H232" s="118"/>
      <c r="I232" s="121"/>
      <c r="J232" s="27" t="s">
        <v>193</v>
      </c>
    </row>
    <row r="233" spans="1:10" s="12" customFormat="1" ht="45" customHeight="1" x14ac:dyDescent="0.2">
      <c r="A233" s="80">
        <v>129</v>
      </c>
      <c r="B233" s="64" t="s">
        <v>366</v>
      </c>
      <c r="C233" s="24" t="s">
        <v>11</v>
      </c>
      <c r="D233" s="31" t="s">
        <v>363</v>
      </c>
      <c r="E233" s="33">
        <v>0.74099999999999999</v>
      </c>
      <c r="F233" s="65">
        <v>6</v>
      </c>
      <c r="G233" s="27" t="s">
        <v>525</v>
      </c>
      <c r="H233" s="118"/>
      <c r="I233" s="121"/>
      <c r="J233" s="65" t="s">
        <v>193</v>
      </c>
    </row>
    <row r="234" spans="1:10" s="12" customFormat="1" ht="48" customHeight="1" x14ac:dyDescent="0.2">
      <c r="A234" s="80">
        <v>130</v>
      </c>
      <c r="B234" s="42" t="s">
        <v>364</v>
      </c>
      <c r="C234" s="24" t="s">
        <v>11</v>
      </c>
      <c r="D234" s="31" t="s">
        <v>365</v>
      </c>
      <c r="E234" s="33">
        <v>0.20100000000000001</v>
      </c>
      <c r="F234" s="65">
        <v>6</v>
      </c>
      <c r="G234" s="27" t="s">
        <v>525</v>
      </c>
      <c r="H234" s="118"/>
      <c r="I234" s="121"/>
      <c r="J234" s="65" t="s">
        <v>193</v>
      </c>
    </row>
    <row r="235" spans="1:10" s="12" customFormat="1" ht="36.75" customHeight="1" x14ac:dyDescent="0.2">
      <c r="A235" s="80">
        <v>131</v>
      </c>
      <c r="B235" s="28" t="s">
        <v>202</v>
      </c>
      <c r="C235" s="24" t="s">
        <v>11</v>
      </c>
      <c r="D235" s="31" t="s">
        <v>367</v>
      </c>
      <c r="E235" s="33">
        <v>1.3</v>
      </c>
      <c r="F235" s="65">
        <v>6</v>
      </c>
      <c r="G235" s="27" t="s">
        <v>525</v>
      </c>
      <c r="H235" s="119"/>
      <c r="I235" s="122"/>
      <c r="J235" s="65" t="s">
        <v>193</v>
      </c>
    </row>
    <row r="236" spans="1:10" ht="40.5" customHeight="1" x14ac:dyDescent="0.25">
      <c r="A236" s="80">
        <v>132</v>
      </c>
      <c r="B236" s="22" t="s">
        <v>130</v>
      </c>
      <c r="C236" s="24" t="s">
        <v>18</v>
      </c>
      <c r="D236" s="24" t="s">
        <v>518</v>
      </c>
      <c r="E236" s="23">
        <v>5.92</v>
      </c>
      <c r="F236" s="27">
        <v>6</v>
      </c>
      <c r="G236" s="27" t="s">
        <v>525</v>
      </c>
      <c r="H236" s="117" t="s">
        <v>191</v>
      </c>
      <c r="I236" s="120" t="s">
        <v>527</v>
      </c>
      <c r="J236" s="27" t="s">
        <v>193</v>
      </c>
    </row>
    <row r="237" spans="1:10" ht="42" customHeight="1" x14ac:dyDescent="0.25">
      <c r="A237" s="80">
        <v>133</v>
      </c>
      <c r="B237" s="22" t="s">
        <v>131</v>
      </c>
      <c r="C237" s="24" t="s">
        <v>18</v>
      </c>
      <c r="D237" s="24" t="s">
        <v>368</v>
      </c>
      <c r="E237" s="23">
        <v>3.5</v>
      </c>
      <c r="F237" s="27">
        <v>6</v>
      </c>
      <c r="G237" s="27" t="s">
        <v>525</v>
      </c>
      <c r="H237" s="118"/>
      <c r="I237" s="121"/>
      <c r="J237" s="27" t="s">
        <v>193</v>
      </c>
    </row>
    <row r="238" spans="1:10" ht="57.75" customHeight="1" x14ac:dyDescent="0.25">
      <c r="A238" s="80">
        <v>134</v>
      </c>
      <c r="B238" s="22" t="s">
        <v>132</v>
      </c>
      <c r="C238" s="24" t="s">
        <v>18</v>
      </c>
      <c r="D238" s="24" t="s">
        <v>517</v>
      </c>
      <c r="E238" s="23">
        <v>1.69</v>
      </c>
      <c r="F238" s="27">
        <v>6</v>
      </c>
      <c r="G238" s="27" t="s">
        <v>525</v>
      </c>
      <c r="H238" s="119"/>
      <c r="I238" s="122"/>
      <c r="J238" s="27" t="s">
        <v>193</v>
      </c>
    </row>
    <row r="239" spans="1:10" ht="40.5" customHeight="1" x14ac:dyDescent="0.25">
      <c r="A239" s="80">
        <v>135</v>
      </c>
      <c r="B239" s="81" t="s">
        <v>203</v>
      </c>
      <c r="C239" s="72"/>
      <c r="D239" s="72"/>
      <c r="E239" s="23">
        <f>SUM(E240:E242)</f>
        <v>69.599999999999994</v>
      </c>
      <c r="F239" s="73"/>
      <c r="G239" s="73" t="s">
        <v>525</v>
      </c>
      <c r="H239" s="83" t="s">
        <v>191</v>
      </c>
      <c r="I239" s="78" t="s">
        <v>226</v>
      </c>
      <c r="J239" s="73" t="s">
        <v>193</v>
      </c>
    </row>
    <row r="240" spans="1:10" ht="36.75" customHeight="1" x14ac:dyDescent="0.25">
      <c r="A240" s="88"/>
      <c r="B240" s="114" t="s">
        <v>37</v>
      </c>
      <c r="C240" s="24" t="s">
        <v>18</v>
      </c>
      <c r="D240" s="24" t="s">
        <v>372</v>
      </c>
      <c r="E240" s="30">
        <v>51.3</v>
      </c>
      <c r="F240" s="27">
        <v>6</v>
      </c>
      <c r="G240" s="101" t="s">
        <v>525</v>
      </c>
      <c r="H240" s="117" t="s">
        <v>191</v>
      </c>
      <c r="I240" s="120" t="s">
        <v>226</v>
      </c>
      <c r="J240" s="27" t="s">
        <v>193</v>
      </c>
    </row>
    <row r="241" spans="1:10" ht="44.25" customHeight="1" x14ac:dyDescent="0.25">
      <c r="A241" s="96"/>
      <c r="B241" s="114"/>
      <c r="C241" s="24" t="s">
        <v>18</v>
      </c>
      <c r="D241" s="24" t="s">
        <v>369</v>
      </c>
      <c r="E241" s="30">
        <v>2.8</v>
      </c>
      <c r="F241" s="27">
        <v>1.5</v>
      </c>
      <c r="G241" s="103"/>
      <c r="H241" s="118"/>
      <c r="I241" s="121"/>
      <c r="J241" s="27"/>
    </row>
    <row r="242" spans="1:10" ht="24" customHeight="1" x14ac:dyDescent="0.25">
      <c r="A242" s="89"/>
      <c r="B242" s="114"/>
      <c r="C242" s="24" t="s">
        <v>140</v>
      </c>
      <c r="D242" s="24" t="s">
        <v>144</v>
      </c>
      <c r="E242" s="30">
        <v>15.5</v>
      </c>
      <c r="F242" s="27">
        <v>1.5</v>
      </c>
      <c r="G242" s="102"/>
      <c r="H242" s="119"/>
      <c r="I242" s="122"/>
      <c r="J242" s="27" t="s">
        <v>193</v>
      </c>
    </row>
    <row r="243" spans="1:10" ht="53.25" customHeight="1" x14ac:dyDescent="0.25">
      <c r="A243" s="25">
        <v>136</v>
      </c>
      <c r="B243" s="22" t="s">
        <v>133</v>
      </c>
      <c r="C243" s="24" t="s">
        <v>18</v>
      </c>
      <c r="D243" s="24" t="s">
        <v>367</v>
      </c>
      <c r="E243" s="23">
        <v>1.3</v>
      </c>
      <c r="F243" s="27">
        <v>6</v>
      </c>
      <c r="G243" s="27" t="s">
        <v>525</v>
      </c>
      <c r="H243" s="34" t="s">
        <v>191</v>
      </c>
      <c r="I243" s="35" t="s">
        <v>526</v>
      </c>
      <c r="J243" s="27" t="s">
        <v>193</v>
      </c>
    </row>
    <row r="244" spans="1:10" ht="41.25" customHeight="1" x14ac:dyDescent="0.25">
      <c r="A244" s="25">
        <v>137</v>
      </c>
      <c r="B244" s="22" t="s">
        <v>218</v>
      </c>
      <c r="C244" s="24" t="s">
        <v>18</v>
      </c>
      <c r="D244" s="24" t="s">
        <v>373</v>
      </c>
      <c r="E244" s="23">
        <v>1.609</v>
      </c>
      <c r="F244" s="27">
        <v>6</v>
      </c>
      <c r="G244" s="27" t="s">
        <v>525</v>
      </c>
      <c r="H244" s="34" t="s">
        <v>191</v>
      </c>
      <c r="I244" s="66" t="s">
        <v>527</v>
      </c>
      <c r="J244" s="27" t="s">
        <v>193</v>
      </c>
    </row>
    <row r="245" spans="1:10" s="8" customFormat="1" ht="41.25" customHeight="1" x14ac:dyDescent="0.2">
      <c r="A245" s="40">
        <v>138</v>
      </c>
      <c r="B245" s="28" t="s">
        <v>370</v>
      </c>
      <c r="C245" s="24" t="s">
        <v>18</v>
      </c>
      <c r="D245" s="31" t="s">
        <v>371</v>
      </c>
      <c r="E245" s="23">
        <v>1.85</v>
      </c>
      <c r="F245" s="27">
        <v>6</v>
      </c>
      <c r="G245" s="27" t="s">
        <v>524</v>
      </c>
      <c r="H245" s="34" t="s">
        <v>191</v>
      </c>
      <c r="I245" s="35" t="s">
        <v>534</v>
      </c>
      <c r="J245" s="27" t="s">
        <v>193</v>
      </c>
    </row>
    <row r="246" spans="1:10" ht="19.5" customHeight="1" x14ac:dyDescent="0.25">
      <c r="A246" s="88">
        <v>139</v>
      </c>
      <c r="B246" s="95" t="s">
        <v>134</v>
      </c>
      <c r="C246" s="113" t="s">
        <v>21</v>
      </c>
      <c r="D246" s="24" t="s">
        <v>374</v>
      </c>
      <c r="E246" s="23">
        <v>24.48</v>
      </c>
      <c r="F246" s="27">
        <v>6</v>
      </c>
      <c r="G246" s="101" t="s">
        <v>524</v>
      </c>
      <c r="H246" s="117" t="s">
        <v>191</v>
      </c>
      <c r="I246" s="120" t="s">
        <v>530</v>
      </c>
      <c r="J246" s="27" t="s">
        <v>193</v>
      </c>
    </row>
    <row r="247" spans="1:10" ht="19.5" customHeight="1" x14ac:dyDescent="0.25">
      <c r="A247" s="89"/>
      <c r="B247" s="95"/>
      <c r="C247" s="113"/>
      <c r="D247" s="24" t="s">
        <v>375</v>
      </c>
      <c r="E247" s="23">
        <v>18.71</v>
      </c>
      <c r="F247" s="27">
        <v>1.5</v>
      </c>
      <c r="G247" s="102"/>
      <c r="H247" s="118"/>
      <c r="I247" s="121"/>
      <c r="J247" s="27" t="s">
        <v>193</v>
      </c>
    </row>
    <row r="248" spans="1:10" ht="45" customHeight="1" x14ac:dyDescent="0.25">
      <c r="A248" s="25">
        <v>140</v>
      </c>
      <c r="B248" s="22" t="s">
        <v>135</v>
      </c>
      <c r="C248" s="24" t="s">
        <v>21</v>
      </c>
      <c r="D248" s="24" t="s">
        <v>378</v>
      </c>
      <c r="E248" s="23">
        <v>11.3</v>
      </c>
      <c r="F248" s="27">
        <v>6</v>
      </c>
      <c r="G248" s="27" t="s">
        <v>524</v>
      </c>
      <c r="H248" s="118"/>
      <c r="I248" s="121"/>
      <c r="J248" s="27" t="s">
        <v>193</v>
      </c>
    </row>
    <row r="249" spans="1:10" ht="37.5" customHeight="1" x14ac:dyDescent="0.25">
      <c r="A249" s="25">
        <v>141</v>
      </c>
      <c r="B249" s="22" t="s">
        <v>376</v>
      </c>
      <c r="C249" s="24" t="s">
        <v>21</v>
      </c>
      <c r="D249" s="24" t="s">
        <v>379</v>
      </c>
      <c r="E249" s="23">
        <v>7</v>
      </c>
      <c r="F249" s="27">
        <v>6</v>
      </c>
      <c r="G249" s="27" t="s">
        <v>524</v>
      </c>
      <c r="H249" s="118"/>
      <c r="I249" s="121"/>
      <c r="J249" s="27" t="s">
        <v>193</v>
      </c>
    </row>
    <row r="250" spans="1:10" ht="45.75" customHeight="1" x14ac:dyDescent="0.25">
      <c r="A250" s="80">
        <v>142</v>
      </c>
      <c r="B250" s="22" t="s">
        <v>136</v>
      </c>
      <c r="C250" s="24" t="s">
        <v>21</v>
      </c>
      <c r="D250" s="24" t="s">
        <v>505</v>
      </c>
      <c r="E250" s="23">
        <v>4.5</v>
      </c>
      <c r="F250" s="27">
        <v>6</v>
      </c>
      <c r="G250" s="27" t="s">
        <v>524</v>
      </c>
      <c r="H250" s="118"/>
      <c r="I250" s="121"/>
      <c r="J250" s="27" t="s">
        <v>193</v>
      </c>
    </row>
    <row r="251" spans="1:10" ht="32.25" customHeight="1" x14ac:dyDescent="0.25">
      <c r="A251" s="80">
        <v>143</v>
      </c>
      <c r="B251" s="28" t="s">
        <v>380</v>
      </c>
      <c r="C251" s="24" t="s">
        <v>21</v>
      </c>
      <c r="D251" s="67" t="s">
        <v>381</v>
      </c>
      <c r="E251" s="23">
        <v>1</v>
      </c>
      <c r="F251" s="27">
        <v>6</v>
      </c>
      <c r="G251" s="27" t="s">
        <v>524</v>
      </c>
      <c r="H251" s="118"/>
      <c r="I251" s="121"/>
      <c r="J251" s="27" t="s">
        <v>193</v>
      </c>
    </row>
    <row r="252" spans="1:10" ht="35.25" customHeight="1" x14ac:dyDescent="0.25">
      <c r="A252" s="80">
        <v>144</v>
      </c>
      <c r="B252" s="28" t="s">
        <v>384</v>
      </c>
      <c r="C252" s="24" t="s">
        <v>21</v>
      </c>
      <c r="D252" s="67" t="s">
        <v>385</v>
      </c>
      <c r="E252" s="23">
        <v>2.2000000000000002</v>
      </c>
      <c r="F252" s="27">
        <v>1.5</v>
      </c>
      <c r="G252" s="27" t="s">
        <v>524</v>
      </c>
      <c r="H252" s="119"/>
      <c r="I252" s="122"/>
      <c r="J252" s="27" t="s">
        <v>193</v>
      </c>
    </row>
    <row r="253" spans="1:10" ht="59.25" customHeight="1" x14ac:dyDescent="0.25">
      <c r="A253" s="80">
        <v>145</v>
      </c>
      <c r="B253" s="22" t="s">
        <v>214</v>
      </c>
      <c r="C253" s="24" t="s">
        <v>21</v>
      </c>
      <c r="D253" s="24" t="s">
        <v>519</v>
      </c>
      <c r="E253" s="23">
        <v>2.78</v>
      </c>
      <c r="F253" s="27">
        <v>1.5</v>
      </c>
      <c r="G253" s="27" t="s">
        <v>524</v>
      </c>
      <c r="H253" s="117" t="s">
        <v>191</v>
      </c>
      <c r="I253" s="120" t="s">
        <v>186</v>
      </c>
      <c r="J253" s="27" t="s">
        <v>193</v>
      </c>
    </row>
    <row r="254" spans="1:10" ht="59.25" customHeight="1" x14ac:dyDescent="0.25">
      <c r="A254" s="80">
        <v>146</v>
      </c>
      <c r="B254" s="22" t="s">
        <v>204</v>
      </c>
      <c r="C254" s="24" t="s">
        <v>21</v>
      </c>
      <c r="D254" s="24" t="s">
        <v>377</v>
      </c>
      <c r="E254" s="23">
        <v>0.49</v>
      </c>
      <c r="F254" s="27">
        <v>6</v>
      </c>
      <c r="G254" s="27" t="s">
        <v>524</v>
      </c>
      <c r="H254" s="118"/>
      <c r="I254" s="121"/>
      <c r="J254" s="27" t="s">
        <v>193</v>
      </c>
    </row>
    <row r="255" spans="1:10" s="8" customFormat="1" ht="33" customHeight="1" x14ac:dyDescent="0.2">
      <c r="A255" s="80">
        <v>147</v>
      </c>
      <c r="B255" s="28" t="s">
        <v>382</v>
      </c>
      <c r="C255" s="72" t="s">
        <v>21</v>
      </c>
      <c r="D255" s="31" t="s">
        <v>383</v>
      </c>
      <c r="E255" s="23">
        <v>0.79</v>
      </c>
      <c r="F255" s="73">
        <v>6</v>
      </c>
      <c r="G255" s="73" t="s">
        <v>524</v>
      </c>
      <c r="H255" s="119"/>
      <c r="I255" s="122"/>
      <c r="J255" s="27" t="s">
        <v>193</v>
      </c>
    </row>
    <row r="256" spans="1:10" ht="54" customHeight="1" x14ac:dyDescent="0.25">
      <c r="A256" s="80">
        <v>148</v>
      </c>
      <c r="B256" s="28" t="s">
        <v>386</v>
      </c>
      <c r="C256" s="24" t="s">
        <v>25</v>
      </c>
      <c r="D256" s="31" t="s">
        <v>387</v>
      </c>
      <c r="E256" s="23">
        <v>41.64</v>
      </c>
      <c r="F256" s="27">
        <v>6</v>
      </c>
      <c r="G256" s="27" t="s">
        <v>524</v>
      </c>
      <c r="H256" s="117" t="s">
        <v>191</v>
      </c>
      <c r="I256" s="120" t="s">
        <v>186</v>
      </c>
      <c r="J256" s="73" t="s">
        <v>193</v>
      </c>
    </row>
    <row r="257" spans="1:10" ht="47.25" customHeight="1" x14ac:dyDescent="0.25">
      <c r="A257" s="80">
        <v>149</v>
      </c>
      <c r="B257" s="28" t="s">
        <v>389</v>
      </c>
      <c r="C257" s="24" t="s">
        <v>25</v>
      </c>
      <c r="D257" s="24" t="s">
        <v>388</v>
      </c>
      <c r="E257" s="23">
        <v>3.51</v>
      </c>
      <c r="F257" s="27">
        <v>6</v>
      </c>
      <c r="G257" s="27" t="s">
        <v>524</v>
      </c>
      <c r="H257" s="118"/>
      <c r="I257" s="121"/>
      <c r="J257" s="27" t="s">
        <v>193</v>
      </c>
    </row>
    <row r="258" spans="1:10" ht="48.75" customHeight="1" x14ac:dyDescent="0.25">
      <c r="A258" s="80">
        <v>150</v>
      </c>
      <c r="B258" s="28" t="s">
        <v>390</v>
      </c>
      <c r="C258" s="24" t="s">
        <v>25</v>
      </c>
      <c r="D258" s="24" t="s">
        <v>391</v>
      </c>
      <c r="E258" s="23">
        <v>5.8390000000000004</v>
      </c>
      <c r="F258" s="27">
        <v>6</v>
      </c>
      <c r="G258" s="27" t="s">
        <v>524</v>
      </c>
      <c r="H258" s="118"/>
      <c r="I258" s="121"/>
      <c r="J258" s="27" t="s">
        <v>193</v>
      </c>
    </row>
    <row r="259" spans="1:10" ht="59.25" customHeight="1" x14ac:dyDescent="0.25">
      <c r="A259" s="25">
        <v>151</v>
      </c>
      <c r="B259" s="42" t="s">
        <v>392</v>
      </c>
      <c r="C259" s="24" t="s">
        <v>25</v>
      </c>
      <c r="D259" s="24" t="s">
        <v>137</v>
      </c>
      <c r="E259" s="23">
        <v>0.91</v>
      </c>
      <c r="F259" s="27">
        <v>1.5</v>
      </c>
      <c r="G259" s="27" t="s">
        <v>524</v>
      </c>
      <c r="H259" s="118"/>
      <c r="I259" s="121"/>
      <c r="J259" s="27" t="s">
        <v>193</v>
      </c>
    </row>
    <row r="260" spans="1:10" s="8" customFormat="1" ht="32.25" customHeight="1" x14ac:dyDescent="0.2">
      <c r="A260" s="25">
        <v>152</v>
      </c>
      <c r="B260" s="28" t="s">
        <v>393</v>
      </c>
      <c r="C260" s="24" t="s">
        <v>25</v>
      </c>
      <c r="D260" s="31" t="s">
        <v>394</v>
      </c>
      <c r="E260" s="23">
        <v>0.10199999999999999</v>
      </c>
      <c r="F260" s="27">
        <v>6</v>
      </c>
      <c r="G260" s="27" t="s">
        <v>524</v>
      </c>
      <c r="H260" s="118"/>
      <c r="I260" s="121"/>
      <c r="J260" s="27" t="s">
        <v>193</v>
      </c>
    </row>
    <row r="261" spans="1:10" s="8" customFormat="1" ht="34.5" customHeight="1" x14ac:dyDescent="0.2">
      <c r="A261" s="25">
        <v>153</v>
      </c>
      <c r="B261" s="28" t="s">
        <v>395</v>
      </c>
      <c r="C261" s="24" t="s">
        <v>25</v>
      </c>
      <c r="D261" s="31" t="s">
        <v>396</v>
      </c>
      <c r="E261" s="23">
        <v>1.5580000000000001</v>
      </c>
      <c r="F261" s="27">
        <v>6</v>
      </c>
      <c r="G261" s="27" t="s">
        <v>524</v>
      </c>
      <c r="H261" s="119"/>
      <c r="I261" s="122"/>
      <c r="J261" s="27" t="s">
        <v>193</v>
      </c>
    </row>
    <row r="262" spans="1:10" ht="32.25" customHeight="1" x14ac:dyDescent="0.25">
      <c r="A262" s="25">
        <v>154</v>
      </c>
      <c r="B262" s="22" t="s">
        <v>138</v>
      </c>
      <c r="C262" s="24" t="s">
        <v>41</v>
      </c>
      <c r="D262" s="24" t="s">
        <v>397</v>
      </c>
      <c r="E262" s="23">
        <v>22.65</v>
      </c>
      <c r="F262" s="27">
        <v>1.5</v>
      </c>
      <c r="G262" s="27" t="s">
        <v>525</v>
      </c>
      <c r="H262" s="117" t="s">
        <v>191</v>
      </c>
      <c r="I262" s="120" t="s">
        <v>226</v>
      </c>
      <c r="J262" s="27" t="s">
        <v>193</v>
      </c>
    </row>
    <row r="263" spans="1:10" ht="32.25" customHeight="1" x14ac:dyDescent="0.25">
      <c r="A263" s="25">
        <v>155</v>
      </c>
      <c r="B263" s="22" t="s">
        <v>398</v>
      </c>
      <c r="C263" s="24" t="s">
        <v>41</v>
      </c>
      <c r="D263" s="24" t="s">
        <v>399</v>
      </c>
      <c r="E263" s="23">
        <v>7.64</v>
      </c>
      <c r="F263" s="27">
        <v>1.5</v>
      </c>
      <c r="G263" s="27" t="s">
        <v>525</v>
      </c>
      <c r="H263" s="118"/>
      <c r="I263" s="121"/>
      <c r="J263" s="27" t="s">
        <v>193</v>
      </c>
    </row>
    <row r="264" spans="1:10" s="8" customFormat="1" ht="24.75" customHeight="1" x14ac:dyDescent="0.2">
      <c r="A264" s="88">
        <v>156</v>
      </c>
      <c r="B264" s="90" t="s">
        <v>400</v>
      </c>
      <c r="C264" s="97" t="s">
        <v>41</v>
      </c>
      <c r="D264" s="31" t="s">
        <v>406</v>
      </c>
      <c r="E264" s="23">
        <v>1.8520000000000001</v>
      </c>
      <c r="F264" s="27">
        <v>6</v>
      </c>
      <c r="G264" s="27" t="s">
        <v>525</v>
      </c>
      <c r="H264" s="118"/>
      <c r="I264" s="121"/>
      <c r="J264" s="27" t="s">
        <v>193</v>
      </c>
    </row>
    <row r="265" spans="1:10" s="8" customFormat="1" ht="25.5" customHeight="1" x14ac:dyDescent="0.2">
      <c r="A265" s="89"/>
      <c r="B265" s="91"/>
      <c r="C265" s="98"/>
      <c r="D265" s="31" t="s">
        <v>407</v>
      </c>
      <c r="E265" s="23">
        <v>1.093</v>
      </c>
      <c r="F265" s="27">
        <v>1.5</v>
      </c>
      <c r="G265" s="27" t="s">
        <v>525</v>
      </c>
      <c r="H265" s="118"/>
      <c r="I265" s="121"/>
      <c r="J265" s="27" t="s">
        <v>193</v>
      </c>
    </row>
    <row r="266" spans="1:10" s="8" customFormat="1" ht="32.25" customHeight="1" x14ac:dyDescent="0.2">
      <c r="A266" s="88">
        <v>157</v>
      </c>
      <c r="B266" s="90" t="s">
        <v>401</v>
      </c>
      <c r="C266" s="97" t="s">
        <v>41</v>
      </c>
      <c r="D266" s="31" t="s">
        <v>408</v>
      </c>
      <c r="E266" s="23">
        <v>3.698</v>
      </c>
      <c r="F266" s="27">
        <v>6</v>
      </c>
      <c r="G266" s="27" t="s">
        <v>525</v>
      </c>
      <c r="H266" s="118"/>
      <c r="I266" s="121"/>
      <c r="J266" s="27" t="s">
        <v>193</v>
      </c>
    </row>
    <row r="267" spans="1:10" s="8" customFormat="1" ht="30" customHeight="1" x14ac:dyDescent="0.2">
      <c r="A267" s="89"/>
      <c r="B267" s="91"/>
      <c r="C267" s="98"/>
      <c r="D267" s="31" t="s">
        <v>409</v>
      </c>
      <c r="E267" s="23">
        <v>28.1</v>
      </c>
      <c r="F267" s="27">
        <v>1.5</v>
      </c>
      <c r="G267" s="27" t="s">
        <v>525</v>
      </c>
      <c r="H267" s="118"/>
      <c r="I267" s="121"/>
      <c r="J267" s="27" t="s">
        <v>193</v>
      </c>
    </row>
    <row r="268" spans="1:10" s="8" customFormat="1" ht="32.25" customHeight="1" x14ac:dyDescent="0.2">
      <c r="A268" s="25">
        <v>158</v>
      </c>
      <c r="B268" s="28" t="s">
        <v>402</v>
      </c>
      <c r="C268" s="24" t="s">
        <v>41</v>
      </c>
      <c r="D268" s="31" t="s">
        <v>404</v>
      </c>
      <c r="E268" s="23">
        <v>10.89</v>
      </c>
      <c r="F268" s="27">
        <v>1.5</v>
      </c>
      <c r="G268" s="27" t="s">
        <v>525</v>
      </c>
      <c r="H268" s="118"/>
      <c r="I268" s="121"/>
      <c r="J268" s="27" t="s">
        <v>193</v>
      </c>
    </row>
    <row r="269" spans="1:10" s="8" customFormat="1" ht="32.25" customHeight="1" x14ac:dyDescent="0.2">
      <c r="A269" s="25">
        <v>159</v>
      </c>
      <c r="B269" s="28" t="s">
        <v>403</v>
      </c>
      <c r="C269" s="24" t="s">
        <v>41</v>
      </c>
      <c r="D269" s="31" t="s">
        <v>405</v>
      </c>
      <c r="E269" s="23">
        <v>2.17</v>
      </c>
      <c r="F269" s="27">
        <v>1.5</v>
      </c>
      <c r="G269" s="27" t="s">
        <v>525</v>
      </c>
      <c r="H269" s="119"/>
      <c r="I269" s="122"/>
      <c r="J269" s="27" t="s">
        <v>193</v>
      </c>
    </row>
    <row r="270" spans="1:10" ht="21.75" customHeight="1" x14ac:dyDescent="0.25">
      <c r="A270" s="94">
        <v>160</v>
      </c>
      <c r="B270" s="95" t="s">
        <v>139</v>
      </c>
      <c r="C270" s="113" t="s">
        <v>140</v>
      </c>
      <c r="D270" s="24" t="s">
        <v>410</v>
      </c>
      <c r="E270" s="23">
        <v>61</v>
      </c>
      <c r="F270" s="27">
        <v>6</v>
      </c>
      <c r="G270" s="101" t="s">
        <v>525</v>
      </c>
      <c r="H270" s="134" t="s">
        <v>191</v>
      </c>
      <c r="I270" s="124" t="s">
        <v>531</v>
      </c>
      <c r="J270" s="27" t="s">
        <v>193</v>
      </c>
    </row>
    <row r="271" spans="1:10" ht="21.75" customHeight="1" x14ac:dyDescent="0.25">
      <c r="A271" s="94"/>
      <c r="B271" s="95"/>
      <c r="C271" s="113"/>
      <c r="D271" s="24" t="s">
        <v>411</v>
      </c>
      <c r="E271" s="23">
        <v>58.74</v>
      </c>
      <c r="F271" s="27">
        <v>1.5</v>
      </c>
      <c r="G271" s="102"/>
      <c r="H271" s="134"/>
      <c r="I271" s="124"/>
      <c r="J271" s="27" t="s">
        <v>193</v>
      </c>
    </row>
    <row r="272" spans="1:10" ht="41.25" customHeight="1" x14ac:dyDescent="0.25">
      <c r="A272" s="25">
        <v>161</v>
      </c>
      <c r="B272" s="22" t="s">
        <v>141</v>
      </c>
      <c r="C272" s="24" t="s">
        <v>140</v>
      </c>
      <c r="D272" s="24" t="s">
        <v>414</v>
      </c>
      <c r="E272" s="23">
        <v>29.02</v>
      </c>
      <c r="F272" s="32">
        <v>6</v>
      </c>
      <c r="G272" s="27" t="s">
        <v>525</v>
      </c>
      <c r="H272" s="83" t="s">
        <v>191</v>
      </c>
      <c r="I272" s="78" t="s">
        <v>185</v>
      </c>
      <c r="J272" s="27" t="s">
        <v>193</v>
      </c>
    </row>
    <row r="273" spans="1:10" ht="54.75" customHeight="1" x14ac:dyDescent="0.25">
      <c r="A273" s="80">
        <v>162</v>
      </c>
      <c r="B273" s="22" t="s">
        <v>142</v>
      </c>
      <c r="C273" s="24" t="s">
        <v>140</v>
      </c>
      <c r="D273" s="24" t="s">
        <v>385</v>
      </c>
      <c r="E273" s="23">
        <v>2.2000000000000002</v>
      </c>
      <c r="F273" s="27">
        <v>6</v>
      </c>
      <c r="G273" s="27" t="s">
        <v>525</v>
      </c>
      <c r="H273" s="117" t="s">
        <v>191</v>
      </c>
      <c r="I273" s="120" t="s">
        <v>185</v>
      </c>
      <c r="J273" s="27" t="s">
        <v>193</v>
      </c>
    </row>
    <row r="274" spans="1:10" ht="25.5" customHeight="1" x14ac:dyDescent="0.25">
      <c r="A274" s="80">
        <v>163</v>
      </c>
      <c r="B274" s="42" t="s">
        <v>412</v>
      </c>
      <c r="C274" s="24" t="s">
        <v>140</v>
      </c>
      <c r="D274" s="31" t="s">
        <v>413</v>
      </c>
      <c r="E274" s="23">
        <v>5.117</v>
      </c>
      <c r="F274" s="27">
        <v>6</v>
      </c>
      <c r="G274" s="27" t="s">
        <v>525</v>
      </c>
      <c r="H274" s="119"/>
      <c r="I274" s="122"/>
      <c r="J274" s="27" t="s">
        <v>193</v>
      </c>
    </row>
    <row r="275" spans="1:10" ht="42" customHeight="1" x14ac:dyDescent="0.25">
      <c r="A275" s="80">
        <v>164</v>
      </c>
      <c r="B275" s="22" t="s">
        <v>143</v>
      </c>
      <c r="C275" s="24" t="s">
        <v>140</v>
      </c>
      <c r="D275" s="24" t="s">
        <v>415</v>
      </c>
      <c r="E275" s="23">
        <v>16</v>
      </c>
      <c r="F275" s="27">
        <v>1.5</v>
      </c>
      <c r="G275" s="27" t="s">
        <v>525</v>
      </c>
      <c r="H275" s="117" t="s">
        <v>191</v>
      </c>
      <c r="I275" s="124" t="s">
        <v>531</v>
      </c>
      <c r="J275" s="27" t="s">
        <v>193</v>
      </c>
    </row>
    <row r="276" spans="1:10" ht="47.25" customHeight="1" x14ac:dyDescent="0.25">
      <c r="A276" s="80">
        <v>165</v>
      </c>
      <c r="B276" s="22" t="s">
        <v>215</v>
      </c>
      <c r="C276" s="24" t="s">
        <v>140</v>
      </c>
      <c r="D276" s="24" t="s">
        <v>416</v>
      </c>
      <c r="E276" s="23">
        <v>2</v>
      </c>
      <c r="F276" s="27">
        <v>6</v>
      </c>
      <c r="G276" s="27" t="s">
        <v>525</v>
      </c>
      <c r="H276" s="118"/>
      <c r="I276" s="120"/>
      <c r="J276" s="27" t="s">
        <v>193</v>
      </c>
    </row>
    <row r="277" spans="1:10" ht="18" customHeight="1" x14ac:dyDescent="0.25">
      <c r="A277" s="96">
        <v>166</v>
      </c>
      <c r="B277" s="99" t="s">
        <v>205</v>
      </c>
      <c r="C277" s="97" t="s">
        <v>44</v>
      </c>
      <c r="D277" s="24" t="s">
        <v>417</v>
      </c>
      <c r="E277" s="23">
        <v>18.2</v>
      </c>
      <c r="F277" s="27">
        <v>1.5</v>
      </c>
      <c r="G277" s="104" t="s">
        <v>525</v>
      </c>
      <c r="H277" s="117" t="s">
        <v>191</v>
      </c>
      <c r="I277" s="120" t="s">
        <v>185</v>
      </c>
      <c r="J277" s="27" t="s">
        <v>193</v>
      </c>
    </row>
    <row r="278" spans="1:10" ht="18" customHeight="1" x14ac:dyDescent="0.25">
      <c r="A278" s="89"/>
      <c r="B278" s="100"/>
      <c r="C278" s="98"/>
      <c r="D278" s="24" t="s">
        <v>418</v>
      </c>
      <c r="E278" s="23">
        <v>3.4689999999999999</v>
      </c>
      <c r="F278" s="27">
        <v>6</v>
      </c>
      <c r="G278" s="105"/>
      <c r="H278" s="118"/>
      <c r="I278" s="121"/>
      <c r="J278" s="27" t="s">
        <v>193</v>
      </c>
    </row>
    <row r="279" spans="1:10" ht="18" customHeight="1" x14ac:dyDescent="0.25">
      <c r="A279" s="94">
        <v>167</v>
      </c>
      <c r="B279" s="95" t="s">
        <v>145</v>
      </c>
      <c r="C279" s="113" t="s">
        <v>44</v>
      </c>
      <c r="D279" s="24" t="s">
        <v>419</v>
      </c>
      <c r="E279" s="23">
        <v>104.3</v>
      </c>
      <c r="F279" s="27">
        <v>6</v>
      </c>
      <c r="G279" s="104" t="s">
        <v>525</v>
      </c>
      <c r="H279" s="118"/>
      <c r="I279" s="121"/>
      <c r="J279" s="27" t="s">
        <v>193</v>
      </c>
    </row>
    <row r="280" spans="1:10" ht="18" customHeight="1" x14ac:dyDescent="0.25">
      <c r="A280" s="94"/>
      <c r="B280" s="95"/>
      <c r="C280" s="113"/>
      <c r="D280" s="24" t="s">
        <v>420</v>
      </c>
      <c r="E280" s="23">
        <v>79.27</v>
      </c>
      <c r="F280" s="27">
        <v>1.5</v>
      </c>
      <c r="G280" s="105"/>
      <c r="H280" s="118"/>
      <c r="I280" s="121"/>
      <c r="J280" s="27" t="s">
        <v>193</v>
      </c>
    </row>
    <row r="281" spans="1:10" ht="18" customHeight="1" x14ac:dyDescent="0.25">
      <c r="A281" s="94">
        <v>168</v>
      </c>
      <c r="B281" s="95" t="s">
        <v>146</v>
      </c>
      <c r="C281" s="113" t="s">
        <v>44</v>
      </c>
      <c r="D281" s="24" t="s">
        <v>421</v>
      </c>
      <c r="E281" s="23">
        <v>29.3</v>
      </c>
      <c r="F281" s="27">
        <v>6</v>
      </c>
      <c r="G281" s="104" t="s">
        <v>525</v>
      </c>
      <c r="H281" s="118"/>
      <c r="I281" s="121"/>
      <c r="J281" s="27" t="s">
        <v>193</v>
      </c>
    </row>
    <row r="282" spans="1:10" ht="18" customHeight="1" x14ac:dyDescent="0.25">
      <c r="A282" s="94"/>
      <c r="B282" s="95"/>
      <c r="C282" s="113"/>
      <c r="D282" s="24" t="s">
        <v>422</v>
      </c>
      <c r="E282" s="23">
        <v>98.68</v>
      </c>
      <c r="F282" s="27">
        <v>1.5</v>
      </c>
      <c r="G282" s="105"/>
      <c r="H282" s="118"/>
      <c r="I282" s="121"/>
      <c r="J282" s="27" t="s">
        <v>193</v>
      </c>
    </row>
    <row r="283" spans="1:10" ht="38.25" customHeight="1" x14ac:dyDescent="0.25">
      <c r="A283" s="25">
        <v>169</v>
      </c>
      <c r="B283" s="22" t="s">
        <v>147</v>
      </c>
      <c r="C283" s="24" t="s">
        <v>44</v>
      </c>
      <c r="D283" s="24" t="s">
        <v>423</v>
      </c>
      <c r="E283" s="23">
        <v>9.3000000000000007</v>
      </c>
      <c r="F283" s="27">
        <v>1.5</v>
      </c>
      <c r="G283" s="68" t="s">
        <v>525</v>
      </c>
      <c r="H283" s="118"/>
      <c r="I283" s="121"/>
      <c r="J283" s="27" t="s">
        <v>193</v>
      </c>
    </row>
    <row r="284" spans="1:10" ht="38.25" customHeight="1" x14ac:dyDescent="0.25">
      <c r="A284" s="25">
        <v>170</v>
      </c>
      <c r="B284" s="22" t="s">
        <v>148</v>
      </c>
      <c r="C284" s="24" t="s">
        <v>44</v>
      </c>
      <c r="D284" s="24" t="s">
        <v>424</v>
      </c>
      <c r="E284" s="23">
        <v>53</v>
      </c>
      <c r="F284" s="27">
        <v>6</v>
      </c>
      <c r="G284" s="68" t="s">
        <v>525</v>
      </c>
      <c r="H284" s="118"/>
      <c r="I284" s="121"/>
      <c r="J284" s="27" t="s">
        <v>193</v>
      </c>
    </row>
    <row r="285" spans="1:10" ht="38.25" customHeight="1" x14ac:dyDescent="0.25">
      <c r="A285" s="25">
        <v>171</v>
      </c>
      <c r="B285" s="22" t="s">
        <v>149</v>
      </c>
      <c r="C285" s="24" t="s">
        <v>44</v>
      </c>
      <c r="D285" s="24" t="s">
        <v>150</v>
      </c>
      <c r="E285" s="23">
        <v>5.6</v>
      </c>
      <c r="F285" s="27">
        <v>6</v>
      </c>
      <c r="G285" s="68" t="s">
        <v>525</v>
      </c>
      <c r="H285" s="118"/>
      <c r="I285" s="121"/>
      <c r="J285" s="27" t="s">
        <v>193</v>
      </c>
    </row>
    <row r="286" spans="1:10" ht="25.5" customHeight="1" x14ac:dyDescent="0.25">
      <c r="A286" s="88">
        <v>172</v>
      </c>
      <c r="B286" s="99" t="s">
        <v>151</v>
      </c>
      <c r="C286" s="97" t="s">
        <v>44</v>
      </c>
      <c r="D286" s="24" t="s">
        <v>425</v>
      </c>
      <c r="E286" s="23">
        <v>5</v>
      </c>
      <c r="F286" s="27">
        <v>6</v>
      </c>
      <c r="G286" s="104" t="s">
        <v>525</v>
      </c>
      <c r="H286" s="118"/>
      <c r="I286" s="121"/>
      <c r="J286" s="27" t="s">
        <v>193</v>
      </c>
    </row>
    <row r="287" spans="1:10" ht="25.5" customHeight="1" x14ac:dyDescent="0.25">
      <c r="A287" s="89"/>
      <c r="B287" s="100"/>
      <c r="C287" s="98"/>
      <c r="D287" s="24" t="s">
        <v>426</v>
      </c>
      <c r="E287" s="23">
        <v>26</v>
      </c>
      <c r="F287" s="27">
        <v>1.5</v>
      </c>
      <c r="G287" s="105"/>
      <c r="H287" s="118"/>
      <c r="I287" s="121"/>
      <c r="J287" s="27" t="s">
        <v>193</v>
      </c>
    </row>
    <row r="288" spans="1:10" ht="54.75" customHeight="1" x14ac:dyDescent="0.25">
      <c r="A288" s="25">
        <v>173</v>
      </c>
      <c r="B288" s="22" t="s">
        <v>152</v>
      </c>
      <c r="C288" s="24" t="s">
        <v>44</v>
      </c>
      <c r="D288" s="24" t="s">
        <v>428</v>
      </c>
      <c r="E288" s="23">
        <v>0.83</v>
      </c>
      <c r="F288" s="27">
        <v>6</v>
      </c>
      <c r="G288" s="68" t="s">
        <v>525</v>
      </c>
      <c r="H288" s="118"/>
      <c r="I288" s="121"/>
      <c r="J288" s="27" t="s">
        <v>193</v>
      </c>
    </row>
    <row r="289" spans="1:10" ht="42.75" customHeight="1" x14ac:dyDescent="0.25">
      <c r="A289" s="25">
        <v>174</v>
      </c>
      <c r="B289" s="22" t="s">
        <v>153</v>
      </c>
      <c r="C289" s="24" t="s">
        <v>44</v>
      </c>
      <c r="D289" s="24" t="s">
        <v>433</v>
      </c>
      <c r="E289" s="23">
        <v>6</v>
      </c>
      <c r="F289" s="27">
        <v>1.5</v>
      </c>
      <c r="G289" s="68" t="s">
        <v>525</v>
      </c>
      <c r="H289" s="118"/>
      <c r="I289" s="121"/>
      <c r="J289" s="27" t="s">
        <v>193</v>
      </c>
    </row>
    <row r="290" spans="1:10" ht="23.25" customHeight="1" x14ac:dyDescent="0.25">
      <c r="A290" s="94">
        <v>175</v>
      </c>
      <c r="B290" s="130" t="s">
        <v>154</v>
      </c>
      <c r="C290" s="131" t="s">
        <v>44</v>
      </c>
      <c r="D290" s="24" t="s">
        <v>430</v>
      </c>
      <c r="E290" s="23">
        <v>9.25</v>
      </c>
      <c r="F290" s="27">
        <v>6</v>
      </c>
      <c r="G290" s="104" t="s">
        <v>525</v>
      </c>
      <c r="H290" s="118"/>
      <c r="I290" s="121"/>
      <c r="J290" s="27" t="s">
        <v>193</v>
      </c>
    </row>
    <row r="291" spans="1:10" ht="23.25" customHeight="1" x14ac:dyDescent="0.25">
      <c r="A291" s="94"/>
      <c r="B291" s="130"/>
      <c r="C291" s="131"/>
      <c r="D291" s="24" t="s">
        <v>429</v>
      </c>
      <c r="E291" s="23">
        <v>9.5500000000000007</v>
      </c>
      <c r="F291" s="27">
        <v>1.5</v>
      </c>
      <c r="G291" s="105"/>
      <c r="H291" s="119"/>
      <c r="I291" s="122"/>
      <c r="J291" s="27" t="s">
        <v>193</v>
      </c>
    </row>
    <row r="292" spans="1:10" ht="55.5" customHeight="1" x14ac:dyDescent="0.25">
      <c r="A292" s="25">
        <v>176</v>
      </c>
      <c r="B292" s="22" t="s">
        <v>155</v>
      </c>
      <c r="C292" s="24" t="s">
        <v>44</v>
      </c>
      <c r="D292" s="24" t="s">
        <v>431</v>
      </c>
      <c r="E292" s="23">
        <v>0.27</v>
      </c>
      <c r="F292" s="27">
        <v>1.5</v>
      </c>
      <c r="G292" s="68" t="s">
        <v>525</v>
      </c>
      <c r="H292" s="117" t="s">
        <v>191</v>
      </c>
      <c r="I292" s="120" t="s">
        <v>185</v>
      </c>
      <c r="J292" s="27" t="s">
        <v>193</v>
      </c>
    </row>
    <row r="293" spans="1:10" ht="53.25" customHeight="1" x14ac:dyDescent="0.25">
      <c r="A293" s="80">
        <v>177</v>
      </c>
      <c r="B293" s="22" t="s">
        <v>156</v>
      </c>
      <c r="C293" s="24" t="s">
        <v>44</v>
      </c>
      <c r="D293" s="24" t="s">
        <v>432</v>
      </c>
      <c r="E293" s="23">
        <v>10.91</v>
      </c>
      <c r="F293" s="27"/>
      <c r="G293" s="68" t="s">
        <v>525</v>
      </c>
      <c r="H293" s="118"/>
      <c r="I293" s="121"/>
      <c r="J293" s="27" t="s">
        <v>193</v>
      </c>
    </row>
    <row r="294" spans="1:10" ht="24.95" customHeight="1" x14ac:dyDescent="0.25">
      <c r="A294" s="80">
        <v>178</v>
      </c>
      <c r="B294" s="22" t="s">
        <v>157</v>
      </c>
      <c r="C294" s="24" t="s">
        <v>44</v>
      </c>
      <c r="D294" s="24" t="s">
        <v>434</v>
      </c>
      <c r="E294" s="23">
        <v>0.3</v>
      </c>
      <c r="F294" s="27">
        <v>6</v>
      </c>
      <c r="G294" s="68" t="s">
        <v>525</v>
      </c>
      <c r="H294" s="118"/>
      <c r="I294" s="121"/>
      <c r="J294" s="27" t="s">
        <v>193</v>
      </c>
    </row>
    <row r="295" spans="1:10" ht="28.5" customHeight="1" x14ac:dyDescent="0.25">
      <c r="A295" s="80">
        <v>179</v>
      </c>
      <c r="B295" s="22" t="s">
        <v>207</v>
      </c>
      <c r="C295" s="24" t="s">
        <v>44</v>
      </c>
      <c r="D295" s="24" t="s">
        <v>416</v>
      </c>
      <c r="E295" s="23">
        <v>2</v>
      </c>
      <c r="F295" s="27">
        <v>1.5</v>
      </c>
      <c r="G295" s="68" t="s">
        <v>525</v>
      </c>
      <c r="H295" s="118"/>
      <c r="I295" s="121"/>
      <c r="J295" s="27" t="s">
        <v>193</v>
      </c>
    </row>
    <row r="296" spans="1:10" ht="38.25" customHeight="1" x14ac:dyDescent="0.25">
      <c r="A296" s="80">
        <v>180</v>
      </c>
      <c r="B296" s="22" t="s">
        <v>208</v>
      </c>
      <c r="C296" s="24" t="s">
        <v>44</v>
      </c>
      <c r="D296" s="24" t="s">
        <v>385</v>
      </c>
      <c r="E296" s="23">
        <v>2.2000000000000002</v>
      </c>
      <c r="F296" s="27">
        <v>1.5</v>
      </c>
      <c r="G296" s="68" t="s">
        <v>525</v>
      </c>
      <c r="H296" s="118"/>
      <c r="I296" s="121"/>
      <c r="J296" s="27" t="s">
        <v>193</v>
      </c>
    </row>
    <row r="297" spans="1:10" ht="42.75" customHeight="1" x14ac:dyDescent="0.25">
      <c r="A297" s="80">
        <v>181</v>
      </c>
      <c r="B297" s="22" t="s">
        <v>209</v>
      </c>
      <c r="C297" s="24" t="s">
        <v>44</v>
      </c>
      <c r="D297" s="24" t="s">
        <v>427</v>
      </c>
      <c r="E297" s="23">
        <v>1.75</v>
      </c>
      <c r="F297" s="27">
        <v>1.5</v>
      </c>
      <c r="G297" s="68" t="s">
        <v>525</v>
      </c>
      <c r="H297" s="118"/>
      <c r="I297" s="121"/>
      <c r="J297" s="27" t="s">
        <v>193</v>
      </c>
    </row>
    <row r="298" spans="1:10" ht="42.75" customHeight="1" x14ac:dyDescent="0.25">
      <c r="A298" s="80">
        <v>182</v>
      </c>
      <c r="B298" s="22" t="s">
        <v>217</v>
      </c>
      <c r="C298" s="24" t="s">
        <v>44</v>
      </c>
      <c r="D298" s="24" t="s">
        <v>435</v>
      </c>
      <c r="E298" s="23">
        <v>3.16</v>
      </c>
      <c r="F298" s="27">
        <v>1.5</v>
      </c>
      <c r="G298" s="68" t="s">
        <v>525</v>
      </c>
      <c r="H298" s="119"/>
      <c r="I298" s="122"/>
      <c r="J298" s="27" t="s">
        <v>193</v>
      </c>
    </row>
    <row r="299" spans="1:10" ht="38.25" customHeight="1" x14ac:dyDescent="0.25">
      <c r="A299" s="80">
        <v>183</v>
      </c>
      <c r="B299" s="22" t="s">
        <v>158</v>
      </c>
      <c r="C299" s="24" t="s">
        <v>46</v>
      </c>
      <c r="D299" s="24" t="s">
        <v>436</v>
      </c>
      <c r="E299" s="23">
        <v>3.7</v>
      </c>
      <c r="F299" s="27">
        <v>6</v>
      </c>
      <c r="G299" s="27" t="s">
        <v>524</v>
      </c>
      <c r="H299" s="117" t="s">
        <v>191</v>
      </c>
      <c r="I299" s="120" t="s">
        <v>188</v>
      </c>
      <c r="J299" s="27" t="s">
        <v>193</v>
      </c>
    </row>
    <row r="300" spans="1:10" ht="38.25" customHeight="1" x14ac:dyDescent="0.25">
      <c r="A300" s="80">
        <v>184</v>
      </c>
      <c r="B300" s="22" t="s">
        <v>159</v>
      </c>
      <c r="C300" s="24" t="s">
        <v>46</v>
      </c>
      <c r="D300" s="24" t="s">
        <v>438</v>
      </c>
      <c r="E300" s="23">
        <v>1.31</v>
      </c>
      <c r="F300" s="27">
        <v>6</v>
      </c>
      <c r="G300" s="27" t="s">
        <v>524</v>
      </c>
      <c r="H300" s="118"/>
      <c r="I300" s="121"/>
      <c r="J300" s="27" t="s">
        <v>193</v>
      </c>
    </row>
    <row r="301" spans="1:10" ht="43.5" customHeight="1" x14ac:dyDescent="0.25">
      <c r="A301" s="80">
        <v>185</v>
      </c>
      <c r="B301" s="22" t="s">
        <v>437</v>
      </c>
      <c r="C301" s="24" t="s">
        <v>46</v>
      </c>
      <c r="D301" s="24" t="s">
        <v>439</v>
      </c>
      <c r="E301" s="23">
        <v>19.5</v>
      </c>
      <c r="F301" s="27">
        <v>1.5</v>
      </c>
      <c r="G301" s="27" t="s">
        <v>524</v>
      </c>
      <c r="H301" s="118"/>
      <c r="I301" s="121"/>
      <c r="J301" s="27" t="s">
        <v>193</v>
      </c>
    </row>
    <row r="302" spans="1:10" ht="23.25" customHeight="1" x14ac:dyDescent="0.25">
      <c r="A302" s="94">
        <v>186</v>
      </c>
      <c r="B302" s="95" t="s">
        <v>160</v>
      </c>
      <c r="C302" s="113" t="s">
        <v>46</v>
      </c>
      <c r="D302" s="24" t="s">
        <v>440</v>
      </c>
      <c r="E302" s="23">
        <v>9.4</v>
      </c>
      <c r="F302" s="27">
        <v>6</v>
      </c>
      <c r="G302" s="101" t="s">
        <v>524</v>
      </c>
      <c r="H302" s="118"/>
      <c r="I302" s="121"/>
      <c r="J302" s="27" t="s">
        <v>193</v>
      </c>
    </row>
    <row r="303" spans="1:10" ht="24.75" customHeight="1" x14ac:dyDescent="0.25">
      <c r="A303" s="94"/>
      <c r="B303" s="95"/>
      <c r="C303" s="113"/>
      <c r="D303" s="24" t="s">
        <v>441</v>
      </c>
      <c r="E303" s="23">
        <v>18.100000000000001</v>
      </c>
      <c r="F303" s="27">
        <v>1.5</v>
      </c>
      <c r="G303" s="102"/>
      <c r="H303" s="118"/>
      <c r="I303" s="121"/>
      <c r="J303" s="27" t="s">
        <v>193</v>
      </c>
    </row>
    <row r="304" spans="1:10" ht="42.75" customHeight="1" x14ac:dyDescent="0.25">
      <c r="A304" s="25">
        <v>187</v>
      </c>
      <c r="B304" s="22" t="s">
        <v>161</v>
      </c>
      <c r="C304" s="24" t="s">
        <v>46</v>
      </c>
      <c r="D304" s="24" t="s">
        <v>442</v>
      </c>
      <c r="E304" s="23">
        <v>1.2</v>
      </c>
      <c r="F304" s="27">
        <v>6</v>
      </c>
      <c r="G304" s="27" t="s">
        <v>524</v>
      </c>
      <c r="H304" s="118"/>
      <c r="I304" s="121"/>
      <c r="J304" s="27" t="s">
        <v>193</v>
      </c>
    </row>
    <row r="305" spans="1:10" ht="41.25" customHeight="1" x14ac:dyDescent="0.25">
      <c r="A305" s="25">
        <v>188</v>
      </c>
      <c r="B305" s="22" t="s">
        <v>162</v>
      </c>
      <c r="C305" s="24" t="s">
        <v>46</v>
      </c>
      <c r="D305" s="24" t="s">
        <v>360</v>
      </c>
      <c r="E305" s="23">
        <v>3</v>
      </c>
      <c r="F305" s="27">
        <v>6</v>
      </c>
      <c r="G305" s="27" t="s">
        <v>524</v>
      </c>
      <c r="H305" s="118"/>
      <c r="I305" s="121"/>
      <c r="J305" s="27" t="s">
        <v>193</v>
      </c>
    </row>
    <row r="306" spans="1:10" ht="41.25" customHeight="1" x14ac:dyDescent="0.25">
      <c r="A306" s="25">
        <v>189</v>
      </c>
      <c r="B306" s="22" t="s">
        <v>163</v>
      </c>
      <c r="C306" s="24" t="s">
        <v>46</v>
      </c>
      <c r="D306" s="24" t="s">
        <v>433</v>
      </c>
      <c r="E306" s="23">
        <v>6</v>
      </c>
      <c r="F306" s="27">
        <v>6</v>
      </c>
      <c r="G306" s="27" t="s">
        <v>524</v>
      </c>
      <c r="H306" s="118"/>
      <c r="I306" s="121"/>
      <c r="J306" s="27" t="s">
        <v>193</v>
      </c>
    </row>
    <row r="307" spans="1:10" ht="42" customHeight="1" x14ac:dyDescent="0.25">
      <c r="A307" s="25">
        <v>190</v>
      </c>
      <c r="B307" s="22" t="s">
        <v>164</v>
      </c>
      <c r="C307" s="24" t="s">
        <v>46</v>
      </c>
      <c r="D307" s="24" t="s">
        <v>443</v>
      </c>
      <c r="E307" s="23">
        <v>0.89</v>
      </c>
      <c r="F307" s="27">
        <v>6</v>
      </c>
      <c r="G307" s="27" t="s">
        <v>524</v>
      </c>
      <c r="H307" s="119"/>
      <c r="I307" s="122"/>
      <c r="J307" s="27" t="s">
        <v>193</v>
      </c>
    </row>
    <row r="308" spans="1:10" ht="44.25" customHeight="1" x14ac:dyDescent="0.25">
      <c r="A308" s="25">
        <v>191</v>
      </c>
      <c r="B308" s="22" t="s">
        <v>165</v>
      </c>
      <c r="C308" s="24" t="s">
        <v>46</v>
      </c>
      <c r="D308" s="24" t="s">
        <v>444</v>
      </c>
      <c r="E308" s="23">
        <v>13.41</v>
      </c>
      <c r="F308" s="27">
        <v>6</v>
      </c>
      <c r="G308" s="27" t="s">
        <v>524</v>
      </c>
      <c r="H308" s="69" t="s">
        <v>191</v>
      </c>
      <c r="I308" s="70" t="s">
        <v>188</v>
      </c>
      <c r="J308" s="27" t="s">
        <v>193</v>
      </c>
    </row>
    <row r="309" spans="1:10" ht="38.25" customHeight="1" x14ac:dyDescent="0.25">
      <c r="A309" s="25">
        <v>192</v>
      </c>
      <c r="B309" s="22" t="s">
        <v>166</v>
      </c>
      <c r="C309" s="24" t="s">
        <v>47</v>
      </c>
      <c r="D309" s="24" t="s">
        <v>448</v>
      </c>
      <c r="E309" s="23">
        <v>37</v>
      </c>
      <c r="F309" s="27">
        <v>1.5</v>
      </c>
      <c r="G309" s="27" t="s">
        <v>524</v>
      </c>
      <c r="H309" s="117" t="s">
        <v>191</v>
      </c>
      <c r="I309" s="120" t="s">
        <v>188</v>
      </c>
      <c r="J309" s="27" t="s">
        <v>193</v>
      </c>
    </row>
    <row r="310" spans="1:10" ht="24.75" customHeight="1" x14ac:dyDescent="0.25">
      <c r="A310" s="88">
        <v>193</v>
      </c>
      <c r="B310" s="99" t="s">
        <v>167</v>
      </c>
      <c r="C310" s="97" t="s">
        <v>47</v>
      </c>
      <c r="D310" s="24" t="s">
        <v>449</v>
      </c>
      <c r="E310" s="23">
        <v>1.1599999999999999</v>
      </c>
      <c r="F310" s="27">
        <v>6</v>
      </c>
      <c r="G310" s="101" t="s">
        <v>524</v>
      </c>
      <c r="H310" s="118"/>
      <c r="I310" s="121"/>
      <c r="J310" s="27" t="s">
        <v>193</v>
      </c>
    </row>
    <row r="311" spans="1:10" ht="24.75" customHeight="1" x14ac:dyDescent="0.25">
      <c r="A311" s="89"/>
      <c r="B311" s="100"/>
      <c r="C311" s="98"/>
      <c r="D311" s="24" t="s">
        <v>445</v>
      </c>
      <c r="E311" s="23">
        <v>67.540000000000006</v>
      </c>
      <c r="F311" s="27">
        <v>1.5</v>
      </c>
      <c r="G311" s="102"/>
      <c r="H311" s="118"/>
      <c r="I311" s="121"/>
      <c r="J311" s="27"/>
    </row>
    <row r="312" spans="1:10" ht="21" customHeight="1" x14ac:dyDescent="0.25">
      <c r="A312" s="94">
        <v>194</v>
      </c>
      <c r="B312" s="95" t="s">
        <v>168</v>
      </c>
      <c r="C312" s="113" t="s">
        <v>47</v>
      </c>
      <c r="D312" s="24" t="s">
        <v>446</v>
      </c>
      <c r="E312" s="23">
        <v>31.5</v>
      </c>
      <c r="F312" s="27">
        <v>6</v>
      </c>
      <c r="G312" s="101" t="s">
        <v>524</v>
      </c>
      <c r="H312" s="118"/>
      <c r="I312" s="121"/>
      <c r="J312" s="27" t="s">
        <v>193</v>
      </c>
    </row>
    <row r="313" spans="1:10" ht="21" customHeight="1" x14ac:dyDescent="0.25">
      <c r="A313" s="94"/>
      <c r="B313" s="95"/>
      <c r="C313" s="113"/>
      <c r="D313" s="24" t="s">
        <v>447</v>
      </c>
      <c r="E313" s="23">
        <v>14.64</v>
      </c>
      <c r="F313" s="27">
        <v>1.5</v>
      </c>
      <c r="G313" s="102"/>
      <c r="H313" s="118"/>
      <c r="I313" s="121"/>
      <c r="J313" s="27" t="s">
        <v>193</v>
      </c>
    </row>
    <row r="314" spans="1:10" ht="42" customHeight="1" x14ac:dyDescent="0.25">
      <c r="A314" s="25">
        <v>195</v>
      </c>
      <c r="B314" s="22" t="s">
        <v>169</v>
      </c>
      <c r="C314" s="24" t="s">
        <v>47</v>
      </c>
      <c r="D314" s="24" t="s">
        <v>450</v>
      </c>
      <c r="E314" s="23">
        <v>29</v>
      </c>
      <c r="F314" s="27">
        <v>1.5</v>
      </c>
      <c r="G314" s="27" t="s">
        <v>524</v>
      </c>
      <c r="H314" s="118"/>
      <c r="I314" s="121"/>
      <c r="J314" s="27" t="s">
        <v>193</v>
      </c>
    </row>
    <row r="315" spans="1:10" ht="38.25" customHeight="1" x14ac:dyDescent="0.25">
      <c r="A315" s="25">
        <v>196</v>
      </c>
      <c r="B315" s="22" t="s">
        <v>170</v>
      </c>
      <c r="C315" s="24" t="s">
        <v>47</v>
      </c>
      <c r="D315" s="24" t="s">
        <v>451</v>
      </c>
      <c r="E315" s="23">
        <v>7.7</v>
      </c>
      <c r="F315" s="27">
        <v>1.5</v>
      </c>
      <c r="G315" s="27" t="s">
        <v>524</v>
      </c>
      <c r="H315" s="118"/>
      <c r="I315" s="121"/>
      <c r="J315" s="27" t="s">
        <v>193</v>
      </c>
    </row>
    <row r="316" spans="1:10" ht="41.25" customHeight="1" x14ac:dyDescent="0.25">
      <c r="A316" s="25">
        <v>197</v>
      </c>
      <c r="B316" s="22" t="s">
        <v>171</v>
      </c>
      <c r="C316" s="24" t="s">
        <v>47</v>
      </c>
      <c r="D316" s="24" t="s">
        <v>452</v>
      </c>
      <c r="E316" s="23">
        <v>28</v>
      </c>
      <c r="F316" s="27">
        <v>1.5</v>
      </c>
      <c r="G316" s="27" t="s">
        <v>524</v>
      </c>
      <c r="H316" s="118"/>
      <c r="I316" s="121"/>
      <c r="J316" s="27" t="s">
        <v>193</v>
      </c>
    </row>
    <row r="317" spans="1:10" ht="38.25" customHeight="1" x14ac:dyDescent="0.25">
      <c r="A317" s="25">
        <v>198</v>
      </c>
      <c r="B317" s="22" t="s">
        <v>172</v>
      </c>
      <c r="C317" s="24" t="s">
        <v>47</v>
      </c>
      <c r="D317" s="24" t="s">
        <v>416</v>
      </c>
      <c r="E317" s="23">
        <v>2</v>
      </c>
      <c r="F317" s="27">
        <v>6</v>
      </c>
      <c r="G317" s="27" t="s">
        <v>524</v>
      </c>
      <c r="H317" s="118"/>
      <c r="I317" s="121"/>
      <c r="J317" s="27" t="s">
        <v>193</v>
      </c>
    </row>
    <row r="318" spans="1:10" ht="42.75" customHeight="1" x14ac:dyDescent="0.25">
      <c r="A318" s="25">
        <v>199</v>
      </c>
      <c r="B318" s="22" t="s">
        <v>173</v>
      </c>
      <c r="C318" s="24" t="s">
        <v>47</v>
      </c>
      <c r="D318" s="24" t="s">
        <v>520</v>
      </c>
      <c r="E318" s="23">
        <v>5.47</v>
      </c>
      <c r="F318" s="27">
        <v>1.5</v>
      </c>
      <c r="G318" s="27" t="s">
        <v>524</v>
      </c>
      <c r="H318" s="118"/>
      <c r="I318" s="121"/>
      <c r="J318" s="27" t="s">
        <v>193</v>
      </c>
    </row>
    <row r="319" spans="1:10" ht="46.5" customHeight="1" x14ac:dyDescent="0.25">
      <c r="A319" s="25">
        <v>200</v>
      </c>
      <c r="B319" s="22" t="s">
        <v>174</v>
      </c>
      <c r="C319" s="24" t="s">
        <v>47</v>
      </c>
      <c r="D319" s="24" t="s">
        <v>521</v>
      </c>
      <c r="E319" s="23">
        <v>5.05</v>
      </c>
      <c r="F319" s="27">
        <v>1.5</v>
      </c>
      <c r="G319" s="27" t="s">
        <v>524</v>
      </c>
      <c r="H319" s="118"/>
      <c r="I319" s="121"/>
      <c r="J319" s="27" t="s">
        <v>193</v>
      </c>
    </row>
    <row r="320" spans="1:10" ht="42" customHeight="1" x14ac:dyDescent="0.25">
      <c r="A320" s="25">
        <v>201</v>
      </c>
      <c r="B320" s="22" t="s">
        <v>175</v>
      </c>
      <c r="C320" s="24" t="s">
        <v>47</v>
      </c>
      <c r="D320" s="24" t="s">
        <v>522</v>
      </c>
      <c r="E320" s="23">
        <v>5.79</v>
      </c>
      <c r="F320" s="27">
        <v>1.5</v>
      </c>
      <c r="G320" s="27" t="s">
        <v>524</v>
      </c>
      <c r="H320" s="119"/>
      <c r="I320" s="122"/>
      <c r="J320" s="27" t="s">
        <v>193</v>
      </c>
    </row>
    <row r="322" spans="2:7" ht="15.75" x14ac:dyDescent="0.25">
      <c r="B322" s="10" t="s">
        <v>183</v>
      </c>
      <c r="C322" s="5"/>
    </row>
    <row r="323" spans="2:7" ht="39" customHeight="1" x14ac:dyDescent="0.25">
      <c r="B323" s="123" t="s">
        <v>219</v>
      </c>
      <c r="C323" s="123"/>
      <c r="D323" s="123"/>
      <c r="E323" s="123"/>
      <c r="F323" s="123"/>
      <c r="G323" s="123"/>
    </row>
  </sheetData>
  <mergeCells count="316">
    <mergeCell ref="H277:H291"/>
    <mergeCell ref="I277:I291"/>
    <mergeCell ref="H292:H298"/>
    <mergeCell ref="I292:I298"/>
    <mergeCell ref="H299:H307"/>
    <mergeCell ref="I299:I307"/>
    <mergeCell ref="G158:G159"/>
    <mergeCell ref="H145:H154"/>
    <mergeCell ref="I145:I154"/>
    <mergeCell ref="H198:H208"/>
    <mergeCell ref="I198:I208"/>
    <mergeCell ref="H209:H212"/>
    <mergeCell ref="I209:I212"/>
    <mergeCell ref="G223:G225"/>
    <mergeCell ref="G226:G228"/>
    <mergeCell ref="H223:H225"/>
    <mergeCell ref="I223:I225"/>
    <mergeCell ref="H226:H235"/>
    <mergeCell ref="I226:I235"/>
    <mergeCell ref="G61:G64"/>
    <mergeCell ref="J79:J82"/>
    <mergeCell ref="H104:H109"/>
    <mergeCell ref="I104:I109"/>
    <mergeCell ref="H110:H117"/>
    <mergeCell ref="I110:I117"/>
    <mergeCell ref="H83:H93"/>
    <mergeCell ref="I83:I93"/>
    <mergeCell ref="H118:H124"/>
    <mergeCell ref="I118:I124"/>
    <mergeCell ref="H94:H96"/>
    <mergeCell ref="I94:I96"/>
    <mergeCell ref="H97:H103"/>
    <mergeCell ref="I97:I103"/>
    <mergeCell ref="J101:J103"/>
    <mergeCell ref="J105:J107"/>
    <mergeCell ref="J59:J60"/>
    <mergeCell ref="B54:B60"/>
    <mergeCell ref="H53:H56"/>
    <mergeCell ref="I53:I56"/>
    <mergeCell ref="G53:G56"/>
    <mergeCell ref="F86:F87"/>
    <mergeCell ref="F88:F93"/>
    <mergeCell ref="H57:H60"/>
    <mergeCell ref="I57:I60"/>
    <mergeCell ref="H61:H64"/>
    <mergeCell ref="H72:H74"/>
    <mergeCell ref="I72:I74"/>
    <mergeCell ref="H75:H78"/>
    <mergeCell ref="I75:I78"/>
    <mergeCell ref="B85:B86"/>
    <mergeCell ref="G79:G82"/>
    <mergeCell ref="H79:H82"/>
    <mergeCell ref="I79:I82"/>
    <mergeCell ref="B80:B82"/>
    <mergeCell ref="I61:I64"/>
    <mergeCell ref="C57:C60"/>
    <mergeCell ref="C61:C62"/>
    <mergeCell ref="B61:B64"/>
    <mergeCell ref="G57:G60"/>
    <mergeCell ref="I246:I252"/>
    <mergeCell ref="H253:H255"/>
    <mergeCell ref="I253:I255"/>
    <mergeCell ref="H256:H261"/>
    <mergeCell ref="I256:I261"/>
    <mergeCell ref="H262:H269"/>
    <mergeCell ref="I262:I269"/>
    <mergeCell ref="H246:H252"/>
    <mergeCell ref="H160:H168"/>
    <mergeCell ref="I160:I168"/>
    <mergeCell ref="H169:H175"/>
    <mergeCell ref="I169:I175"/>
    <mergeCell ref="H176:H178"/>
    <mergeCell ref="I176:I178"/>
    <mergeCell ref="H191:H197"/>
    <mergeCell ref="I191:I197"/>
    <mergeCell ref="H179:H190"/>
    <mergeCell ref="I179:I190"/>
    <mergeCell ref="H240:H242"/>
    <mergeCell ref="I240:I242"/>
    <mergeCell ref="H31:H34"/>
    <mergeCell ref="I31:I34"/>
    <mergeCell ref="H46:H52"/>
    <mergeCell ref="I46:I52"/>
    <mergeCell ref="C49:C50"/>
    <mergeCell ref="H36:H43"/>
    <mergeCell ref="I36:I43"/>
    <mergeCell ref="H44:H45"/>
    <mergeCell ref="I44:I45"/>
    <mergeCell ref="J162:J166"/>
    <mergeCell ref="J199:J201"/>
    <mergeCell ref="C163:C166"/>
    <mergeCell ref="D105:D106"/>
    <mergeCell ref="B95:B103"/>
    <mergeCell ref="C102:C103"/>
    <mergeCell ref="F101:F102"/>
    <mergeCell ref="G104:G108"/>
    <mergeCell ref="F105:F107"/>
    <mergeCell ref="F95:F97"/>
    <mergeCell ref="F199:F201"/>
    <mergeCell ref="G161:G166"/>
    <mergeCell ref="G146:G147"/>
    <mergeCell ref="G151:G152"/>
    <mergeCell ref="G155:G156"/>
    <mergeCell ref="C97:C101"/>
    <mergeCell ref="H125:H130"/>
    <mergeCell ref="I125:I130"/>
    <mergeCell ref="H131:H141"/>
    <mergeCell ref="I131:I141"/>
    <mergeCell ref="H142:H144"/>
    <mergeCell ref="I142:I144"/>
    <mergeCell ref="H155:H159"/>
    <mergeCell ref="I155:I159"/>
    <mergeCell ref="A3:J3"/>
    <mergeCell ref="A1:J1"/>
    <mergeCell ref="A2:J2"/>
    <mergeCell ref="E4:J4"/>
    <mergeCell ref="J76:J77"/>
    <mergeCell ref="J95:J97"/>
    <mergeCell ref="J12:J13"/>
    <mergeCell ref="J16:J20"/>
    <mergeCell ref="J23:J28"/>
    <mergeCell ref="J46:J48"/>
    <mergeCell ref="J49:J52"/>
    <mergeCell ref="J54:J56"/>
    <mergeCell ref="I16:I28"/>
    <mergeCell ref="B17:B20"/>
    <mergeCell ref="C17:C18"/>
    <mergeCell ref="C19:C20"/>
    <mergeCell ref="E19:E20"/>
    <mergeCell ref="A16:A20"/>
    <mergeCell ref="B24:B28"/>
    <mergeCell ref="A46:A48"/>
    <mergeCell ref="A49:A52"/>
    <mergeCell ref="H29:H30"/>
    <mergeCell ref="D80:D81"/>
    <mergeCell ref="F79:F82"/>
    <mergeCell ref="E80:E81"/>
    <mergeCell ref="D49:D50"/>
    <mergeCell ref="A66:A71"/>
    <mergeCell ref="B67:B71"/>
    <mergeCell ref="A75:A78"/>
    <mergeCell ref="B76:B78"/>
    <mergeCell ref="F72:F74"/>
    <mergeCell ref="A72:A74"/>
    <mergeCell ref="B73:B74"/>
    <mergeCell ref="F75:F77"/>
    <mergeCell ref="A53:A60"/>
    <mergeCell ref="A61:A64"/>
    <mergeCell ref="A79:A82"/>
    <mergeCell ref="C85:C86"/>
    <mergeCell ref="C80:C81"/>
    <mergeCell ref="A94:A103"/>
    <mergeCell ref="B155:B156"/>
    <mergeCell ref="C155:C156"/>
    <mergeCell ref="B240:B242"/>
    <mergeCell ref="C179:C181"/>
    <mergeCell ref="A161:A166"/>
    <mergeCell ref="B179:B181"/>
    <mergeCell ref="C133:C134"/>
    <mergeCell ref="B146:B147"/>
    <mergeCell ref="C146:C147"/>
    <mergeCell ref="B200:B201"/>
    <mergeCell ref="A104:A108"/>
    <mergeCell ref="A158:A159"/>
    <mergeCell ref="A223:A225"/>
    <mergeCell ref="A226:A228"/>
    <mergeCell ref="A240:A242"/>
    <mergeCell ref="C224:C225"/>
    <mergeCell ref="B133:B134"/>
    <mergeCell ref="B127:B128"/>
    <mergeCell ref="A84:A93"/>
    <mergeCell ref="B224:B225"/>
    <mergeCell ref="B226:B228"/>
    <mergeCell ref="C107:C108"/>
    <mergeCell ref="E105:E106"/>
    <mergeCell ref="C191:C192"/>
    <mergeCell ref="B191:B192"/>
    <mergeCell ref="C194:C195"/>
    <mergeCell ref="B194:B195"/>
    <mergeCell ref="B202:B203"/>
    <mergeCell ref="C202:C203"/>
    <mergeCell ref="C220:C222"/>
    <mergeCell ref="B220:B222"/>
    <mergeCell ref="B105:B108"/>
    <mergeCell ref="H12:I13"/>
    <mergeCell ref="H14:I14"/>
    <mergeCell ref="H15:I15"/>
    <mergeCell ref="H270:H271"/>
    <mergeCell ref="F69:F71"/>
    <mergeCell ref="H66:H71"/>
    <mergeCell ref="I66:I71"/>
    <mergeCell ref="G46:G48"/>
    <mergeCell ref="F49:F52"/>
    <mergeCell ref="G49:G52"/>
    <mergeCell ref="F54:F56"/>
    <mergeCell ref="G75:G78"/>
    <mergeCell ref="H16:H28"/>
    <mergeCell ref="G246:G247"/>
    <mergeCell ref="G72:G74"/>
    <mergeCell ref="F16:F20"/>
    <mergeCell ref="G16:G20"/>
    <mergeCell ref="G199:G201"/>
    <mergeCell ref="G127:G128"/>
    <mergeCell ref="G179:G181"/>
    <mergeCell ref="I29:I30"/>
    <mergeCell ref="H236:H238"/>
    <mergeCell ref="I236:I238"/>
    <mergeCell ref="G240:G242"/>
    <mergeCell ref="A312:A313"/>
    <mergeCell ref="F23:F28"/>
    <mergeCell ref="G23:G28"/>
    <mergeCell ref="F12:F13"/>
    <mergeCell ref="G12:G13"/>
    <mergeCell ref="A12:A13"/>
    <mergeCell ref="D12:D13"/>
    <mergeCell ref="A23:A28"/>
    <mergeCell ref="A281:A282"/>
    <mergeCell ref="C281:C282"/>
    <mergeCell ref="B290:B291"/>
    <mergeCell ref="A290:A291"/>
    <mergeCell ref="C290:C291"/>
    <mergeCell ref="B302:B303"/>
    <mergeCell ref="A302:A303"/>
    <mergeCell ref="C302:C303"/>
    <mergeCell ref="A279:A280"/>
    <mergeCell ref="C279:C280"/>
    <mergeCell ref="A277:A278"/>
    <mergeCell ref="B89:B91"/>
    <mergeCell ref="E12:E13"/>
    <mergeCell ref="E17:E18"/>
    <mergeCell ref="G66:G71"/>
    <mergeCell ref="F61:F64"/>
    <mergeCell ref="B323:G323"/>
    <mergeCell ref="I270:I271"/>
    <mergeCell ref="I275:I276"/>
    <mergeCell ref="B312:B313"/>
    <mergeCell ref="B270:B271"/>
    <mergeCell ref="H275:H276"/>
    <mergeCell ref="B279:B280"/>
    <mergeCell ref="C312:C313"/>
    <mergeCell ref="B281:B282"/>
    <mergeCell ref="B277:B278"/>
    <mergeCell ref="G277:G278"/>
    <mergeCell ref="G281:G282"/>
    <mergeCell ref="G279:G280"/>
    <mergeCell ref="G290:G291"/>
    <mergeCell ref="G302:G303"/>
    <mergeCell ref="G310:G311"/>
    <mergeCell ref="G312:G313"/>
    <mergeCell ref="C270:C271"/>
    <mergeCell ref="B310:B311"/>
    <mergeCell ref="C310:C311"/>
    <mergeCell ref="H309:H320"/>
    <mergeCell ref="I309:I320"/>
    <mergeCell ref="H273:H274"/>
    <mergeCell ref="I273:I274"/>
    <mergeCell ref="A6:J6"/>
    <mergeCell ref="A7:J7"/>
    <mergeCell ref="A8:J8"/>
    <mergeCell ref="A9:J9"/>
    <mergeCell ref="A10:J10"/>
    <mergeCell ref="B12:C12"/>
    <mergeCell ref="B213:B214"/>
    <mergeCell ref="B151:B152"/>
    <mergeCell ref="B162:B166"/>
    <mergeCell ref="C105:C106"/>
    <mergeCell ref="C151:C152"/>
    <mergeCell ref="B47:B48"/>
    <mergeCell ref="C67:C69"/>
    <mergeCell ref="C77:C78"/>
    <mergeCell ref="F46:F48"/>
    <mergeCell ref="E49:E50"/>
    <mergeCell ref="H213:H222"/>
    <mergeCell ref="I213:I222"/>
    <mergeCell ref="G84:G93"/>
    <mergeCell ref="G94:G103"/>
    <mergeCell ref="G133:G134"/>
    <mergeCell ref="J66:J71"/>
    <mergeCell ref="C213:C214"/>
    <mergeCell ref="C127:C128"/>
    <mergeCell ref="C277:C278"/>
    <mergeCell ref="B286:B287"/>
    <mergeCell ref="C286:C287"/>
    <mergeCell ref="A286:A287"/>
    <mergeCell ref="G191:G192"/>
    <mergeCell ref="G194:G195"/>
    <mergeCell ref="G202:G203"/>
    <mergeCell ref="G213:G214"/>
    <mergeCell ref="G220:G222"/>
    <mergeCell ref="G270:G271"/>
    <mergeCell ref="G286:G287"/>
    <mergeCell ref="C266:C267"/>
    <mergeCell ref="C246:C247"/>
    <mergeCell ref="C264:C265"/>
    <mergeCell ref="A310:A311"/>
    <mergeCell ref="B29:B30"/>
    <mergeCell ref="A29:A30"/>
    <mergeCell ref="A127:A128"/>
    <mergeCell ref="A213:A214"/>
    <mergeCell ref="A270:A271"/>
    <mergeCell ref="B246:B247"/>
    <mergeCell ref="A246:A247"/>
    <mergeCell ref="A199:A201"/>
    <mergeCell ref="A133:A134"/>
    <mergeCell ref="A146:A147"/>
    <mergeCell ref="A151:A152"/>
    <mergeCell ref="A155:A156"/>
    <mergeCell ref="A179:A181"/>
    <mergeCell ref="A191:A192"/>
    <mergeCell ref="A194:A195"/>
    <mergeCell ref="A202:A203"/>
    <mergeCell ref="A220:A222"/>
    <mergeCell ref="B264:B265"/>
    <mergeCell ref="A264:A265"/>
    <mergeCell ref="B266:B267"/>
    <mergeCell ref="A266:A267"/>
  </mergeCells>
  <printOptions horizontalCentered="1"/>
  <pageMargins left="0.19685039370078741" right="0.19685039370078741" top="0.55118110236220474" bottom="0.39370078740157483" header="0.31496062992125984" footer="0.15748031496062992"/>
  <pageSetup paperSize="9" scale="84" fitToHeight="35" orientation="landscape" r:id="rId1"/>
  <headerFooter>
    <oddFooter>&amp;Cстр. &amp;P из &amp;N стр.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3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введение ограничения </vt:lpstr>
      <vt:lpstr>Лист1</vt:lpstr>
      <vt:lpstr>'введение ограничения '!Заголовки_для_печати</vt:lpstr>
    </vt:vector>
  </TitlesOfParts>
  <Company>Dorkomi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r.dmitrachkov</dc:creator>
  <cp:lastModifiedBy>l.panteleev</cp:lastModifiedBy>
  <cp:lastPrinted>2015-03-27T06:57:22Z</cp:lastPrinted>
  <dcterms:created xsi:type="dcterms:W3CDTF">2011-03-16T13:07:27Z</dcterms:created>
  <dcterms:modified xsi:type="dcterms:W3CDTF">2015-03-31T06:45:43Z</dcterms:modified>
</cp:coreProperties>
</file>